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crapsb-my.sharepoint.com/personal/jramirez_cra_gov_co/Documents/Documentos/CRA/INDICES DE ACTUALIZACION/IPC/2023/"/>
    </mc:Choice>
  </mc:AlternateContent>
  <xr:revisionPtr revIDLastSave="311" documentId="13_ncr:1_{57A7333F-1016-436A-9752-92833B99D07A}" xr6:coauthVersionLast="47" xr6:coauthVersionMax="47" xr10:uidLastSave="{25997CF5-32EE-40B2-BE72-0EF662D07220}"/>
  <bookViews>
    <workbookView xWindow="-120" yWindow="-120" windowWidth="24240" windowHeight="13140" xr2:uid="{00000000-000D-0000-FFFF-FFFF00000000}"/>
  </bookViews>
  <sheets>
    <sheet name="Índices de Actualización"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0" i="2" l="1"/>
  <c r="AI9" i="2"/>
  <c r="AB33" i="2"/>
  <c r="Z33" i="2"/>
  <c r="AB32" i="2"/>
  <c r="Z32" i="2"/>
  <c r="I35" i="2"/>
  <c r="I34" i="2"/>
  <c r="AB31" i="2"/>
  <c r="Z31" i="2"/>
  <c r="AH14" i="2" l="1"/>
  <c r="AH10" i="2"/>
  <c r="AH18" i="2"/>
  <c r="AH17" i="2"/>
  <c r="AH12" i="2"/>
  <c r="AH16" i="2"/>
  <c r="AH9" i="2"/>
  <c r="AH13" i="2"/>
  <c r="AH11" i="2"/>
  <c r="AH15" i="2"/>
  <c r="AH19" i="2"/>
  <c r="AH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Yenny Patricia Sanchez Sanchez</author>
    <author>daniela fernanda soto garcia</author>
    <author>Raisa Vanesa Marenco Robles</author>
    <author>Maria Alejandra Baquero Moreno</author>
    <author>Julian</author>
    <author>juan leonardi ramirez granados</author>
  </authors>
  <commentList>
    <comment ref="AA24" authorId="0" shapeId="0" xr:uid="{00000000-0006-0000-0000-000001000000}">
      <text>
        <r>
          <rPr>
            <b/>
            <sz val="9"/>
            <color indexed="81"/>
            <rFont val="Tahoma"/>
            <family val="2"/>
          </rPr>
          <t>CRA: Salario Mínimo decretado por el Gobierno Nacional (Decreto N° 3068 de 2013).</t>
        </r>
        <r>
          <rPr>
            <sz val="9"/>
            <color indexed="81"/>
            <rFont val="Tahoma"/>
            <family val="2"/>
          </rPr>
          <t xml:space="preserve">
</t>
        </r>
      </text>
    </comment>
    <comment ref="AA25" authorId="0" shapeId="0" xr:uid="{00000000-0006-0000-0000-000002000000}">
      <text>
        <r>
          <rPr>
            <b/>
            <sz val="9"/>
            <color indexed="81"/>
            <rFont val="Tahoma"/>
            <family val="2"/>
          </rPr>
          <t>CRA: Salario Mínimo decretado por el Gobierno Nacional (Decreto N° 2731 de 2014).</t>
        </r>
        <r>
          <rPr>
            <sz val="9"/>
            <color indexed="81"/>
            <rFont val="Tahoma"/>
            <family val="2"/>
          </rPr>
          <t xml:space="preserve">
</t>
        </r>
      </text>
    </comment>
    <comment ref="AA26" authorId="0" shapeId="0" xr:uid="{00000000-0006-0000-0000-000003000000}">
      <text>
        <r>
          <rPr>
            <b/>
            <sz val="9"/>
            <color indexed="81"/>
            <rFont val="Tahoma"/>
            <family val="2"/>
          </rPr>
          <t>CRA: Salario Mínimo decretado por el Gobierno Nacional (Decreto N° 2552 de 2015).</t>
        </r>
        <r>
          <rPr>
            <sz val="9"/>
            <color indexed="81"/>
            <rFont val="Tahoma"/>
            <family val="2"/>
          </rPr>
          <t xml:space="preserve">
</t>
        </r>
      </text>
    </comment>
    <comment ref="AA27" authorId="1" shapeId="0" xr:uid="{00000000-0006-0000-0000-000004000000}">
      <text>
        <r>
          <rPr>
            <b/>
            <sz val="9"/>
            <color indexed="81"/>
            <rFont val="Tahoma"/>
            <family val="2"/>
          </rPr>
          <t>CRA: Salario Mínimo decretado por el Gobierno Nacional (Decreto N° 2209 de 2016).</t>
        </r>
      </text>
    </comment>
    <comment ref="AA28" authorId="2" shapeId="0" xr:uid="{00000000-0006-0000-0000-000005000000}">
      <text>
        <r>
          <rPr>
            <b/>
            <sz val="9"/>
            <color indexed="81"/>
            <rFont val="Tahoma"/>
            <family val="2"/>
          </rPr>
          <t>CRA:Salario Mínimo decretado por el Gobierno Nacional (Decreto N° 2269 DE 2017).</t>
        </r>
        <r>
          <rPr>
            <sz val="9"/>
            <color indexed="81"/>
            <rFont val="Tahoma"/>
            <family val="2"/>
          </rPr>
          <t xml:space="preserve">
</t>
        </r>
      </text>
    </comment>
    <comment ref="AA29" authorId="3" shapeId="0" xr:uid="{00000000-0006-0000-0000-000006000000}">
      <text>
        <r>
          <rPr>
            <b/>
            <sz val="9"/>
            <color indexed="81"/>
            <rFont val="Tahoma"/>
            <family val="2"/>
          </rPr>
          <t>CRA: Salario Mínimo decretado por el Gobierno Nacional (Decreto N° 2451 de 2018).</t>
        </r>
        <r>
          <rPr>
            <sz val="9"/>
            <color indexed="81"/>
            <rFont val="Tahoma"/>
            <family val="2"/>
          </rPr>
          <t xml:space="preserve">
</t>
        </r>
      </text>
    </comment>
    <comment ref="AA30" authorId="4" shapeId="0" xr:uid="{00000000-0006-0000-0000-000007000000}">
      <text>
        <r>
          <rPr>
            <b/>
            <sz val="9"/>
            <color indexed="81"/>
            <rFont val="Tahoma"/>
            <family val="2"/>
          </rPr>
          <t>CRA: Salario Mínimo decretado por el Gobierno Nacional (Decreto N° 2360 de 2019).</t>
        </r>
        <r>
          <rPr>
            <sz val="9"/>
            <color indexed="81"/>
            <rFont val="Tahoma"/>
            <family val="2"/>
          </rPr>
          <t xml:space="preserve">
</t>
        </r>
      </text>
    </comment>
    <comment ref="AA31" authorId="4" shapeId="0" xr:uid="{00000000-0006-0000-0000-000008000000}">
      <text>
        <r>
          <rPr>
            <b/>
            <sz val="9"/>
            <color indexed="81"/>
            <rFont val="Tahoma"/>
            <family val="2"/>
          </rPr>
          <t>CRA: Salario Mínimo decretado por el Gobierno Nacional (Decreto N° 1785 de 2020).</t>
        </r>
        <r>
          <rPr>
            <sz val="9"/>
            <color indexed="81"/>
            <rFont val="Tahoma"/>
            <family val="2"/>
          </rPr>
          <t xml:space="preserve">
</t>
        </r>
      </text>
    </comment>
    <comment ref="AA32" authorId="5" shapeId="0" xr:uid="{4498082D-BD7C-4F66-8281-FC568F49098D}">
      <text>
        <r>
          <rPr>
            <b/>
            <sz val="9"/>
            <color indexed="81"/>
            <rFont val="Tahoma"/>
            <family val="2"/>
          </rPr>
          <t xml:space="preserve">CRA:
</t>
        </r>
        <r>
          <rPr>
            <sz val="9"/>
            <color indexed="81"/>
            <rFont val="Tahoma"/>
            <family val="2"/>
          </rPr>
          <t>DECRETO 1724 DEL 15 DE DICIEMBRE DE 2021</t>
        </r>
        <r>
          <rPr>
            <sz val="9"/>
            <color indexed="81"/>
            <rFont val="Tahoma"/>
            <family val="2"/>
          </rPr>
          <t xml:space="preserve">
</t>
        </r>
      </text>
    </comment>
    <comment ref="AA33" authorId="5" shapeId="0" xr:uid="{9F77E5D1-D716-4FD0-BE6A-9E522830A047}">
      <text>
        <r>
          <rPr>
            <b/>
            <sz val="9"/>
            <color indexed="81"/>
            <rFont val="Tahoma"/>
            <family val="2"/>
          </rPr>
          <t xml:space="preserve">CRA: 
</t>
        </r>
        <r>
          <rPr>
            <sz val="9"/>
            <color indexed="81"/>
            <rFont val="Tahoma"/>
            <family val="2"/>
          </rPr>
          <t>DECRETO 2613 DEL 28 DE DICIEMBRE DE 2022</t>
        </r>
        <r>
          <rPr>
            <sz val="9"/>
            <color indexed="81"/>
            <rFont val="Tahoma"/>
            <family val="2"/>
          </rPr>
          <t xml:space="preserve">
</t>
        </r>
      </text>
    </comment>
  </commentList>
</comments>
</file>

<file path=xl/sharedStrings.xml><?xml version="1.0" encoding="utf-8"?>
<sst xmlns="http://schemas.openxmlformats.org/spreadsheetml/2006/main" count="158" uniqueCount="39">
  <si>
    <t>IPC - BASE DANE: DICIEMBRE DE 2018</t>
  </si>
  <si>
    <t>ICFO - BASE DANE: DICIEMBRE DE 2014</t>
  </si>
  <si>
    <t>IPCC - BASE DANE: DICIEMBRE DE 2018</t>
  </si>
  <si>
    <t>Mes / Año</t>
  </si>
  <si>
    <t>2014</t>
  </si>
  <si>
    <t>2015</t>
  </si>
  <si>
    <t>2016</t>
  </si>
  <si>
    <t>2017</t>
  </si>
  <si>
    <t>2018</t>
  </si>
  <si>
    <t>2019</t>
  </si>
  <si>
    <t>Enero</t>
  </si>
  <si>
    <t>Febrero</t>
  </si>
  <si>
    <t>Marzo</t>
  </si>
  <si>
    <t>Abril</t>
  </si>
  <si>
    <t>Mayo</t>
  </si>
  <si>
    <t>Junio</t>
  </si>
  <si>
    <t>Julio</t>
  </si>
  <si>
    <t>Agosto</t>
  </si>
  <si>
    <t>Septiembre</t>
  </si>
  <si>
    <t>Octubre</t>
  </si>
  <si>
    <t>Noviembre</t>
  </si>
  <si>
    <t>Diciembre</t>
  </si>
  <si>
    <t>ICCP - BASE DANE: DICIEMBRE DE 2005</t>
  </si>
  <si>
    <t>IOExp - BASE DANE: DICIEMBRE DE 2005</t>
  </si>
  <si>
    <t>SALARIO MÍNIMO MENSUAL LEGAL VIGENTE</t>
  </si>
  <si>
    <t>AÑO</t>
  </si>
  <si>
    <t>Monto Diario</t>
  </si>
  <si>
    <t>Monto Mensual</t>
  </si>
  <si>
    <t>Variación Anual</t>
  </si>
  <si>
    <t>2020</t>
  </si>
  <si>
    <t>2021</t>
  </si>
  <si>
    <t>A partir del mes de enero de 2021, dado el proceso de publicación del Índice de Costos de la Construcción de Obras Civiles –ICOCIV, el Departamento Administrativo Nacional de Estadística -DANE realizó un cambio de base en el Índice de Costos de Construcción Pesada -ICCP a diciembre de 2020 (publicado los últimos 5 días de cada mes). No obstante, se recomienda a los prestadores consultar la serie de empalme restructurada por la entidad estadística para hacer los ajustes correspondientes, siempre procurando utilizar los índices con la misma base para calcular las variaciones mensuales.</t>
  </si>
  <si>
    <t>2022</t>
  </si>
  <si>
    <t>ICOCIV - BASE DANE: ENERO DE 2021</t>
  </si>
  <si>
    <t>IOAMB - BASE DANE: ENERO DE 2021</t>
  </si>
  <si>
    <r>
      <t xml:space="preserve">Teniendo en cuenta lo dispuesto en la Resolución CRA 962 de 2022 </t>
    </r>
    <r>
      <rPr>
        <b/>
        <i/>
        <sz val="10"/>
        <color theme="1"/>
        <rFont val="Arial"/>
        <family val="2"/>
      </rPr>
      <t>“Por la cual se modifican los artículos 5.3.2.2.8.2 y 5.3.6.7.9.2. de la Resolución CRA 943 de 2021 y se corrige este último, sobre el Factor de Actualización de Costos para la actividad de disposición final en el servicio público de aseo”</t>
    </r>
    <r>
      <rPr>
        <b/>
        <sz val="10"/>
        <color theme="1"/>
        <rFont val="Arial"/>
        <family val="2"/>
      </rPr>
      <t>,  para efectos de la primera actualización del costo de disposición final en el año 2022, las personas prestadoras de dicha actividad deberán tener en cuenta la variación acumulada con ambos índices de forma agregada, es decir, la variación acumulada con el índice IOExp, desde la última actualización realizada hasta el 31 de diciembre de 2021, y la variación acumulada con el índice IOAMB, desde el 1 de enero de 2022 hasta que se alcance una acumulación mínima agregada del 3%. Para las siguientes actualizaciones, se debe tener en cuenta únicamente la variación mensual acumulada con el índice IOAMB.</t>
    </r>
  </si>
  <si>
    <r>
      <t xml:space="preserve">Se debe precisar que la fuente oficial de producir y publicar la información del Índice de Precios al Consumidor – IPC es el Departamento Administrativo Nacional de Estadística – DANE.  Este organismo modificó la publicación del índice y los números índice del IPC presentados a partir de enero de 2019, los cuales pueden ser consultados en la página web de dicha entidad </t>
    </r>
    <r>
      <rPr>
        <b/>
        <u/>
        <sz val="10"/>
        <color theme="1"/>
        <rFont val="Arial"/>
        <family val="2"/>
      </rPr>
      <t xml:space="preserve">con base diciembre de 2018 y a dos decimales. </t>
    </r>
    <r>
      <rPr>
        <b/>
        <sz val="10"/>
        <color theme="1"/>
        <rFont val="Arial"/>
        <family val="2"/>
      </rPr>
      <t xml:space="preserve">Según lo anterior, las actualizaciones de los costos económicos de referencia de los servicios públicos de acueducto, alcantarillado y aseo que realicen los prestadores a partir de enero de 2019, en cumplimiento del artículo 125 de la Ley 142 de 1994, se podrán realizar tomando el IPC con base diciembre 2018 y con los decimales que dicha entidad disponga.
Lo anterior debe ser considerado para la actualización de los costos de referencia según lo dispuesto en los artículos; 2.1.2.1.4.7.1 (parágrafo 1), 5.3.5.2.9.1 (parágrafo único), 5.3.5.3.8.1 (parágrafo único), 5.3.5.4.8.1 (parágrafo único), 5.3.5.5.8.1 (parágrafo único), 5.3.5.6.8.1 (parágrafo único) y 6.2.1.1 (Numerales 1 y 2) de la Resolución CRA 943 de 2021. </t>
    </r>
  </si>
  <si>
    <t xml:space="preserve">ÍNDICES PARA EL CÁLCULO Y ACTUALIZACIÓN DE TARIFAS - SERVICIOS PÚBLICOS DE ACUEDUCTO, ALCANTARILLADO Y ASEO.
FUENTE: DEPARTAMENTO ADMINISTRATIVO NACIONAL DE ESTADÍSTICA - DANE </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</si>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</sst>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0.0000"/>
    <numFmt numFmtId="165" formatCode="0.000"/>
    <numFmt numFmtId="166" formatCode="[$$-240A]\ #,##0.00"/>
    <numFmt numFmtId="167" formatCode="0.0000%"/>
    <numFmt numFmtId="168" formatCode="[$$-240A]\ #,##0.000000"/>
  </numFmts>
  <fonts count="15" x14ac:knownFonts="1">
    <font>
      <sz val="11"/>
      <color theme="1"/>
      <name val="Calibri"/>
      <family val="2"/>
      <scheme val="minor"/>
    </font>
    <font>
      <sz val="11"/>
      <color theme="1"/>
      <name val="Calibri"/>
      <family val="2"/>
      <scheme val="minor"/>
    </font>
    <font>
      <b/>
      <u/>
      <sz val="9"/>
      <name val="Segoe UI"/>
      <family val="2"/>
    </font>
    <font>
      <b/>
      <sz val="8"/>
      <name val="Arial"/>
      <family val="2"/>
    </font>
    <font>
      <sz val="8"/>
      <color theme="1"/>
      <name val="Arial"/>
      <family val="2"/>
    </font>
    <font>
      <sz val="8"/>
      <name val="Arial"/>
      <family val="2"/>
    </font>
    <font>
      <b/>
      <sz val="9"/>
      <color indexed="81"/>
      <name val="Tahoma"/>
      <family val="2"/>
    </font>
    <font>
      <sz val="9"/>
      <color indexed="81"/>
      <name val="Tahoma"/>
      <family val="2"/>
    </font>
    <font>
      <sz val="10"/>
      <name val="Arial"/>
      <family val="2"/>
    </font>
    <font>
      <b/>
      <sz val="8"/>
      <color theme="1"/>
      <name val="Arial"/>
      <family val="2"/>
    </font>
    <font>
      <b/>
      <sz val="8"/>
      <name val="Arial"/>
      <family val="2"/>
    </font>
    <font>
      <b/>
      <sz val="10"/>
      <color theme="1"/>
      <name val="Arial"/>
      <family val="2"/>
    </font>
    <font>
      <b/>
      <i/>
      <sz val="10"/>
      <color theme="1"/>
      <name val="Arial"/>
      <family val="2"/>
    </font>
    <font>
      <sz val="8"/>
      <name val="Arial"/>
      <family val="2"/>
    </font>
    <font>
      <b/>
      <u/>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44"/>
        <bgColor indexed="64"/>
      </patternFill>
    </fill>
    <fill>
      <patternFill patternType="solid">
        <fgColor theme="4"/>
        <bgColor theme="4"/>
      </patternFill>
    </fill>
    <fill>
      <patternFill patternType="solid">
        <fgColor theme="0"/>
        <bgColor theme="4"/>
      </patternFill>
    </fill>
    <fill>
      <patternFill patternType="solid">
        <fgColor rgb="FF92D050"/>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00"/>
        <bgColor theme="4" tint="0.79998168889431442"/>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theme="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theme="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theme="0"/>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theme="0"/>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theme="0"/>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theme="0"/>
      </right>
      <top style="thin">
        <color indexed="64"/>
      </top>
      <bottom style="thin">
        <color indexed="64"/>
      </bottom>
      <diagonal/>
    </border>
    <border>
      <left/>
      <right style="medium">
        <color indexed="64"/>
      </right>
      <top/>
      <bottom style="medium">
        <color indexed="64"/>
      </bottom>
      <diagonal/>
    </border>
    <border>
      <left style="thin">
        <color indexed="64"/>
      </left>
      <right style="thin">
        <color theme="0"/>
      </right>
      <top/>
      <bottom style="thin">
        <color indexed="64"/>
      </bottom>
      <diagonal/>
    </border>
    <border>
      <left style="thin">
        <color indexed="64"/>
      </left>
      <right/>
      <top style="thin">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auto="1"/>
      </left>
      <right style="medium">
        <color auto="1"/>
      </right>
      <top/>
      <bottom style="medium">
        <color indexed="64"/>
      </bottom>
      <diagonal/>
    </border>
    <border>
      <left style="medium">
        <color indexed="0"/>
      </left>
      <right style="medium">
        <color indexed="0"/>
      </right>
      <top/>
      <bottom style="medium">
        <color indexed="64"/>
      </bottom>
      <diagonal/>
    </border>
    <border>
      <left style="medium">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theme="0"/>
      </right>
      <top style="medium">
        <color indexed="64"/>
      </top>
      <bottom style="thin">
        <color indexed="64"/>
      </bottom>
      <diagonal/>
    </border>
    <border>
      <left/>
      <right style="thin">
        <color theme="0"/>
      </right>
      <top style="thin">
        <color indexed="64"/>
      </top>
      <bottom style="thin">
        <color indexed="64"/>
      </bottom>
      <diagonal/>
    </border>
    <border>
      <left style="medium">
        <color indexed="64"/>
      </left>
      <right/>
      <top/>
      <bottom style="medium">
        <color indexed="64"/>
      </bottom>
      <diagonal/>
    </border>
    <border>
      <left/>
      <right style="thin">
        <color theme="0"/>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0"/>
      </left>
      <right style="medium">
        <color indexed="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0" fontId="8" fillId="0" borderId="0"/>
  </cellStyleXfs>
  <cellXfs count="140">
    <xf numFmtId="0" fontId="0" fillId="0" borderId="0" xfId="0"/>
    <xf numFmtId="0" fontId="4" fillId="0" borderId="0" xfId="0" applyFont="1"/>
    <xf numFmtId="164" fontId="5" fillId="0" borderId="0" xfId="2" applyNumberFormat="1" applyFont="1" applyFill="1" applyAlignment="1">
      <alignment vertical="center"/>
    </xf>
    <xf numFmtId="0" fontId="3" fillId="4" borderId="4" xfId="0" applyFont="1" applyFill="1" applyBorder="1" applyAlignment="1">
      <alignment horizontal="center" vertical="center"/>
    </xf>
    <xf numFmtId="0" fontId="3" fillId="4" borderId="9" xfId="0" applyFont="1" applyFill="1" applyBorder="1" applyAlignment="1">
      <alignment horizontal="center" vertical="center"/>
    </xf>
    <xf numFmtId="2" fontId="3" fillId="6" borderId="4" xfId="0" applyNumberFormat="1" applyFont="1" applyFill="1" applyBorder="1" applyAlignment="1">
      <alignment horizontal="right" vertical="center"/>
    </xf>
    <xf numFmtId="0" fontId="3" fillId="7" borderId="16" xfId="0" applyFont="1" applyFill="1" applyBorder="1" applyAlignment="1">
      <alignment vertical="center"/>
    </xf>
    <xf numFmtId="2" fontId="5" fillId="7" borderId="14" xfId="0" applyNumberFormat="1" applyFont="1" applyFill="1" applyBorder="1" applyAlignment="1">
      <alignment vertical="center"/>
    </xf>
    <xf numFmtId="2" fontId="5" fillId="7" borderId="17" xfId="0" applyNumberFormat="1" applyFont="1" applyFill="1" applyBorder="1" applyAlignment="1">
      <alignment vertical="center"/>
    </xf>
    <xf numFmtId="0" fontId="3" fillId="8" borderId="19" xfId="0" applyFont="1" applyFill="1" applyBorder="1" applyAlignment="1">
      <alignment vertical="center"/>
    </xf>
    <xf numFmtId="2" fontId="5" fillId="8" borderId="14" xfId="0" applyNumberFormat="1" applyFont="1" applyFill="1" applyBorder="1" applyAlignment="1">
      <alignment vertical="center"/>
    </xf>
    <xf numFmtId="0" fontId="3" fillId="7" borderId="19" xfId="0" applyFont="1" applyFill="1" applyBorder="1" applyAlignment="1">
      <alignment vertical="center"/>
    </xf>
    <xf numFmtId="2" fontId="3" fillId="9" borderId="4" xfId="0" applyNumberFormat="1" applyFont="1" applyFill="1" applyBorder="1" applyAlignment="1">
      <alignment vertical="center"/>
    </xf>
    <xf numFmtId="2" fontId="3" fillId="9" borderId="4" xfId="0" applyNumberFormat="1" applyFont="1" applyFill="1" applyBorder="1" applyAlignment="1">
      <alignment horizontal="right" vertical="center"/>
    </xf>
    <xf numFmtId="0" fontId="3" fillId="8" borderId="25" xfId="0" applyFont="1" applyFill="1" applyBorder="1" applyAlignment="1">
      <alignment vertical="center"/>
    </xf>
    <xf numFmtId="2" fontId="5" fillId="8" borderId="15" xfId="0" applyNumberFormat="1" applyFont="1" applyFill="1" applyBorder="1" applyAlignment="1">
      <alignment vertical="center"/>
    </xf>
    <xf numFmtId="2" fontId="3" fillId="4" borderId="4" xfId="0" applyNumberFormat="1" applyFont="1" applyFill="1" applyBorder="1" applyAlignment="1">
      <alignment horizontal="center" vertical="center"/>
    </xf>
    <xf numFmtId="2" fontId="3" fillId="8" borderId="19" xfId="0" applyNumberFormat="1" applyFont="1" applyFill="1" applyBorder="1" applyAlignment="1">
      <alignment vertical="center"/>
    </xf>
    <xf numFmtId="2" fontId="3" fillId="7" borderId="19" xfId="0" applyNumberFormat="1" applyFont="1" applyFill="1" applyBorder="1" applyAlignment="1">
      <alignment vertical="center"/>
    </xf>
    <xf numFmtId="2" fontId="3" fillId="8" borderId="25" xfId="0" applyNumberFormat="1" applyFont="1" applyFill="1" applyBorder="1" applyAlignment="1">
      <alignment vertical="center"/>
    </xf>
    <xf numFmtId="2" fontId="5" fillId="7" borderId="13" xfId="0" applyNumberFormat="1" applyFont="1" applyFill="1" applyBorder="1" applyAlignment="1">
      <alignment vertical="center"/>
    </xf>
    <xf numFmtId="2" fontId="5" fillId="7" borderId="39" xfId="0" applyNumberFormat="1" applyFont="1" applyFill="1" applyBorder="1" applyAlignment="1">
      <alignment vertical="center"/>
    </xf>
    <xf numFmtId="2" fontId="3" fillId="7" borderId="37" xfId="0" applyNumberFormat="1" applyFont="1" applyFill="1" applyBorder="1" applyAlignment="1">
      <alignment vertical="center"/>
    </xf>
    <xf numFmtId="166" fontId="3" fillId="0" borderId="14" xfId="0" applyNumberFormat="1" applyFont="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wrapText="1"/>
    </xf>
    <xf numFmtId="0" fontId="5" fillId="0" borderId="0" xfId="0" applyFont="1" applyAlignment="1">
      <alignment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1" xfId="0" applyFont="1" applyFill="1" applyBorder="1" applyAlignment="1">
      <alignment horizontal="center" vertical="center"/>
    </xf>
    <xf numFmtId="3" fontId="3" fillId="4" borderId="43" xfId="0" applyNumberFormat="1" applyFont="1" applyFill="1" applyBorder="1" applyAlignment="1">
      <alignment horizontal="center" vertical="center"/>
    </xf>
    <xf numFmtId="165" fontId="5" fillId="0" borderId="0" xfId="0" applyNumberFormat="1" applyFont="1" applyAlignment="1">
      <alignment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2" fontId="3" fillId="0" borderId="38" xfId="0" applyNumberFormat="1" applyFont="1" applyBorder="1" applyAlignment="1">
      <alignment vertical="center"/>
    </xf>
    <xf numFmtId="2" fontId="5" fillId="0" borderId="13" xfId="0" applyNumberFormat="1" applyFont="1" applyBorder="1" applyAlignment="1">
      <alignment vertical="center"/>
    </xf>
    <xf numFmtId="2" fontId="5" fillId="0" borderId="39" xfId="0" applyNumberFormat="1" applyFont="1" applyBorder="1" applyAlignment="1">
      <alignment vertical="center"/>
    </xf>
    <xf numFmtId="2" fontId="5" fillId="0" borderId="17" xfId="0" applyNumberFormat="1" applyFont="1" applyBorder="1" applyAlignment="1">
      <alignment vertical="center"/>
    </xf>
    <xf numFmtId="2" fontId="5" fillId="0" borderId="0" xfId="0" applyNumberFormat="1" applyFont="1" applyAlignment="1">
      <alignment vertical="center"/>
    </xf>
    <xf numFmtId="0" fontId="3" fillId="0" borderId="12" xfId="0" applyFont="1" applyBorder="1" applyAlignment="1">
      <alignment vertical="center"/>
    </xf>
    <xf numFmtId="2" fontId="5" fillId="0" borderId="14" xfId="0" applyNumberFormat="1" applyFont="1" applyBorder="1" applyAlignment="1">
      <alignment vertical="center"/>
    </xf>
    <xf numFmtId="2" fontId="5" fillId="0" borderId="21" xfId="0" applyNumberFormat="1" applyFont="1" applyBorder="1" applyAlignment="1">
      <alignment vertical="center"/>
    </xf>
    <xf numFmtId="2" fontId="5" fillId="7" borderId="44" xfId="0" applyNumberFormat="1" applyFont="1" applyFill="1" applyBorder="1" applyAlignment="1">
      <alignment vertical="center"/>
    </xf>
    <xf numFmtId="2" fontId="3" fillId="0" borderId="34" xfId="0" applyNumberFormat="1" applyFont="1" applyBorder="1" applyAlignment="1">
      <alignment vertical="center"/>
    </xf>
    <xf numFmtId="0" fontId="3" fillId="0" borderId="18" xfId="0" applyFont="1" applyBorder="1" applyAlignment="1">
      <alignment vertical="center"/>
    </xf>
    <xf numFmtId="2" fontId="3" fillId="0" borderId="40" xfId="0" applyNumberFormat="1" applyFont="1" applyBorder="1" applyAlignment="1">
      <alignment vertical="center"/>
    </xf>
    <xf numFmtId="2" fontId="5" fillId="0" borderId="15" xfId="0" applyNumberFormat="1" applyFont="1" applyBorder="1" applyAlignment="1">
      <alignment vertical="center"/>
    </xf>
    <xf numFmtId="2" fontId="5" fillId="0" borderId="45" xfId="0" applyNumberFormat="1" applyFont="1" applyBorder="1" applyAlignment="1">
      <alignment vertical="center"/>
    </xf>
    <xf numFmtId="0" fontId="3" fillId="0" borderId="22" xfId="0" applyFont="1" applyBorder="1" applyAlignment="1">
      <alignment vertical="center"/>
    </xf>
    <xf numFmtId="2" fontId="5" fillId="0" borderId="24" xfId="0" applyNumberFormat="1" applyFont="1" applyBorder="1" applyAlignment="1">
      <alignment vertical="center"/>
    </xf>
    <xf numFmtId="2" fontId="3" fillId="0" borderId="0" xfId="0" applyNumberFormat="1" applyFont="1" applyAlignment="1">
      <alignment vertical="center"/>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4" borderId="30" xfId="0" applyFont="1" applyFill="1" applyBorder="1" applyAlignment="1">
      <alignment horizontal="center" vertical="center"/>
    </xf>
    <xf numFmtId="1" fontId="3" fillId="0" borderId="31" xfId="0" applyNumberFormat="1" applyFont="1" applyBorder="1" applyAlignment="1">
      <alignment horizontal="center" vertical="center" wrapText="1"/>
    </xf>
    <xf numFmtId="166" fontId="3" fillId="0" borderId="32" xfId="0" applyNumberFormat="1" applyFont="1" applyBorder="1" applyAlignment="1">
      <alignment vertical="center" wrapText="1"/>
    </xf>
    <xf numFmtId="166" fontId="3" fillId="0" borderId="21" xfId="0" applyNumberFormat="1" applyFont="1" applyBorder="1" applyAlignment="1">
      <alignment vertical="center" wrapText="1"/>
    </xf>
    <xf numFmtId="167" fontId="3" fillId="0" borderId="33" xfId="0" applyNumberFormat="1" applyFont="1" applyBorder="1" applyAlignment="1">
      <alignment vertical="center" wrapText="1"/>
    </xf>
    <xf numFmtId="2" fontId="5" fillId="7" borderId="42" xfId="0" applyNumberFormat="1" applyFont="1" applyFill="1" applyBorder="1" applyAlignment="1">
      <alignment vertical="center"/>
    </xf>
    <xf numFmtId="166" fontId="3" fillId="0" borderId="23" xfId="0" applyNumberFormat="1" applyFont="1" applyBorder="1" applyAlignment="1">
      <alignment vertical="center" wrapText="1"/>
    </xf>
    <xf numFmtId="168" fontId="0" fillId="0" borderId="0" xfId="0" applyNumberFormat="1"/>
    <xf numFmtId="166" fontId="0" fillId="0" borderId="0" xfId="0" applyNumberFormat="1"/>
    <xf numFmtId="1" fontId="3" fillId="0" borderId="34" xfId="0" applyNumberFormat="1" applyFont="1" applyBorder="1" applyAlignment="1">
      <alignment horizontal="center" vertical="center" wrapText="1"/>
    </xf>
    <xf numFmtId="166" fontId="3" fillId="0" borderId="35" xfId="0" applyNumberFormat="1" applyFont="1" applyBorder="1" applyAlignment="1">
      <alignment vertical="center" wrapText="1"/>
    </xf>
    <xf numFmtId="167" fontId="3" fillId="0" borderId="20" xfId="0" applyNumberFormat="1" applyFont="1" applyBorder="1" applyAlignment="1">
      <alignment vertical="center" wrapText="1"/>
    </xf>
    <xf numFmtId="1" fontId="3" fillId="0" borderId="36" xfId="0" applyNumberFormat="1" applyFont="1" applyBorder="1" applyAlignment="1">
      <alignment horizontal="center" vertical="center" wrapText="1"/>
    </xf>
    <xf numFmtId="2" fontId="0" fillId="0" borderId="0" xfId="0" applyNumberFormat="1"/>
    <xf numFmtId="2" fontId="5" fillId="7" borderId="21" xfId="0" applyNumberFormat="1" applyFont="1" applyFill="1" applyBorder="1" applyAlignment="1">
      <alignment vertical="center"/>
    </xf>
    <xf numFmtId="2" fontId="5" fillId="8" borderId="45" xfId="0" applyNumberFormat="1" applyFont="1" applyFill="1" applyBorder="1" applyAlignment="1">
      <alignment vertical="center"/>
    </xf>
    <xf numFmtId="2" fontId="3" fillId="10" borderId="4" xfId="0" applyNumberFormat="1" applyFont="1" applyFill="1" applyBorder="1" applyAlignment="1">
      <alignment vertical="center"/>
    </xf>
    <xf numFmtId="2" fontId="5" fillId="7" borderId="20" xfId="0" applyNumberFormat="1" applyFont="1" applyFill="1" applyBorder="1" applyAlignment="1">
      <alignment vertical="center"/>
    </xf>
    <xf numFmtId="2" fontId="5" fillId="8" borderId="20" xfId="0" applyNumberFormat="1" applyFont="1" applyFill="1" applyBorder="1" applyAlignment="1">
      <alignment vertical="center"/>
    </xf>
    <xf numFmtId="0" fontId="9" fillId="0" borderId="0" xfId="0" applyFont="1" applyAlignment="1">
      <alignment horizontal="center" vertical="center" wrapText="1"/>
    </xf>
    <xf numFmtId="3" fontId="10" fillId="4" borderId="54" xfId="0" applyNumberFormat="1" applyFont="1" applyFill="1" applyBorder="1" applyAlignment="1">
      <alignment horizontal="center" vertical="center"/>
    </xf>
    <xf numFmtId="3" fontId="10" fillId="4" borderId="55" xfId="0" applyNumberFormat="1" applyFont="1" applyFill="1" applyBorder="1" applyAlignment="1">
      <alignment horizontal="center" vertical="center"/>
    </xf>
    <xf numFmtId="0" fontId="3" fillId="4" borderId="56" xfId="0" applyFont="1" applyFill="1" applyBorder="1" applyAlignment="1">
      <alignment horizontal="center" vertical="center"/>
    </xf>
    <xf numFmtId="0" fontId="3" fillId="4" borderId="57" xfId="0" applyFont="1" applyFill="1" applyBorder="1" applyAlignment="1">
      <alignment horizontal="center" vertical="center"/>
    </xf>
    <xf numFmtId="2" fontId="3" fillId="10" borderId="56" xfId="0" applyNumberFormat="1" applyFont="1" applyFill="1" applyBorder="1" applyAlignment="1">
      <alignment vertical="center"/>
    </xf>
    <xf numFmtId="2" fontId="3" fillId="6" borderId="56" xfId="0" applyNumberFormat="1" applyFont="1" applyFill="1" applyBorder="1" applyAlignment="1">
      <alignment horizontal="right" vertical="center"/>
    </xf>
    <xf numFmtId="0" fontId="3" fillId="4" borderId="58" xfId="0" applyFont="1" applyFill="1" applyBorder="1" applyAlignment="1">
      <alignment horizontal="center" vertical="center"/>
    </xf>
    <xf numFmtId="0" fontId="3" fillId="4" borderId="59" xfId="0" applyFont="1" applyFill="1" applyBorder="1" applyAlignment="1">
      <alignment horizontal="center" vertical="center"/>
    </xf>
    <xf numFmtId="2" fontId="3" fillId="9" borderId="58" xfId="0" applyNumberFormat="1" applyFont="1" applyFill="1" applyBorder="1" applyAlignment="1">
      <alignment vertical="center"/>
    </xf>
    <xf numFmtId="0" fontId="3" fillId="7" borderId="60" xfId="0" applyFont="1" applyFill="1" applyBorder="1" applyAlignment="1">
      <alignment vertical="center"/>
    </xf>
    <xf numFmtId="0" fontId="3" fillId="8" borderId="61" xfId="0" applyFont="1" applyFill="1" applyBorder="1" applyAlignment="1">
      <alignment vertical="center"/>
    </xf>
    <xf numFmtId="0" fontId="3" fillId="7" borderId="61" xfId="0" applyFont="1" applyFill="1" applyBorder="1" applyAlignment="1">
      <alignment vertical="center"/>
    </xf>
    <xf numFmtId="0" fontId="3" fillId="4" borderId="43"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66" xfId="0" applyFont="1" applyFill="1" applyBorder="1" applyAlignment="1">
      <alignment horizontal="center" vertical="center"/>
    </xf>
    <xf numFmtId="0" fontId="3" fillId="4" borderId="67" xfId="0" applyFont="1" applyFill="1" applyBorder="1" applyAlignment="1">
      <alignment horizontal="center" vertical="center"/>
    </xf>
    <xf numFmtId="0" fontId="3" fillId="8" borderId="63" xfId="0" applyFont="1" applyFill="1" applyBorder="1" applyAlignment="1">
      <alignment vertical="center"/>
    </xf>
    <xf numFmtId="2" fontId="5" fillId="8" borderId="21" xfId="0" applyNumberFormat="1" applyFont="1" applyFill="1" applyBorder="1" applyAlignment="1">
      <alignment vertical="center"/>
    </xf>
    <xf numFmtId="0" fontId="3" fillId="4" borderId="62" xfId="0" applyFont="1" applyFill="1" applyBorder="1" applyAlignment="1">
      <alignment horizontal="center" vertical="center"/>
    </xf>
    <xf numFmtId="2" fontId="13" fillId="0" borderId="14" xfId="0" applyNumberFormat="1" applyFont="1" applyBorder="1" applyAlignment="1">
      <alignment vertical="center"/>
    </xf>
    <xf numFmtId="2" fontId="5" fillId="0" borderId="18" xfId="0" applyNumberFormat="1" applyFont="1" applyBorder="1" applyAlignment="1">
      <alignment vertical="center"/>
    </xf>
    <xf numFmtId="2" fontId="5" fillId="0" borderId="22" xfId="0" applyNumberFormat="1" applyFont="1" applyBorder="1" applyAlignment="1">
      <alignment vertical="center"/>
    </xf>
    <xf numFmtId="3" fontId="3" fillId="4" borderId="54" xfId="0" applyNumberFormat="1" applyFont="1" applyFill="1" applyBorder="1" applyAlignment="1">
      <alignment horizontal="center" vertical="center"/>
    </xf>
    <xf numFmtId="1" fontId="10" fillId="4" borderId="54" xfId="0" applyNumberFormat="1" applyFont="1" applyFill="1" applyBorder="1" applyAlignment="1">
      <alignment horizontal="center" vertical="center"/>
    </xf>
    <xf numFmtId="0" fontId="3" fillId="5" borderId="0" xfId="1" applyNumberFormat="1" applyFont="1" applyFill="1" applyBorder="1" applyAlignment="1">
      <alignment horizontal="center" vertical="center"/>
    </xf>
    <xf numFmtId="3" fontId="3" fillId="4" borderId="68" xfId="1" applyNumberFormat="1" applyFont="1" applyFill="1" applyBorder="1" applyAlignment="1">
      <alignment horizontal="center" vertical="center"/>
    </xf>
    <xf numFmtId="2" fontId="5" fillId="0" borderId="23" xfId="0" applyNumberFormat="1" applyFont="1" applyBorder="1" applyAlignment="1">
      <alignment vertical="center"/>
    </xf>
    <xf numFmtId="2" fontId="3" fillId="6" borderId="69" xfId="0" applyNumberFormat="1" applyFont="1" applyFill="1" applyBorder="1" applyAlignment="1">
      <alignment horizontal="righ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2" fontId="3" fillId="3" borderId="1" xfId="0" applyNumberFormat="1" applyFont="1" applyFill="1" applyBorder="1" applyAlignment="1">
      <alignment horizontal="center" vertical="center"/>
    </xf>
    <xf numFmtId="2" fontId="3" fillId="3" borderId="2" xfId="0" applyNumberFormat="1" applyFont="1" applyFill="1" applyBorder="1" applyAlignment="1">
      <alignment horizontal="center" vertical="center"/>
    </xf>
    <xf numFmtId="2" fontId="3" fillId="3" borderId="3"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center" wrapText="1"/>
    </xf>
    <xf numFmtId="0" fontId="3" fillId="3" borderId="70" xfId="0" applyFont="1" applyFill="1" applyBorder="1" applyAlignment="1">
      <alignment horizontal="center" vertical="center"/>
    </xf>
    <xf numFmtId="0" fontId="11" fillId="0" borderId="49" xfId="0" applyFont="1" applyBorder="1" applyAlignment="1">
      <alignment horizontal="center" vertical="center" wrapText="1"/>
    </xf>
    <xf numFmtId="0" fontId="11" fillId="0" borderId="0" xfId="0" applyFont="1" applyAlignment="1">
      <alignment horizontal="center" vertical="center" wrapText="1"/>
    </xf>
    <xf numFmtId="0" fontId="11" fillId="0" borderId="5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0" xfId="0" applyFont="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2" fontId="3" fillId="3" borderId="70" xfId="0" applyNumberFormat="1" applyFont="1" applyFill="1" applyBorder="1" applyAlignment="1">
      <alignment horizontal="center" vertical="center"/>
    </xf>
  </cellXfs>
  <cellStyles count="4">
    <cellStyle name="Millares [0]" xfId="1" builtinId="6"/>
    <cellStyle name="Normal" xfId="0" builtinId="0"/>
    <cellStyle name="Normal 3" xfId="3" xr:uid="{00000000-0005-0000-0000-000002000000}"/>
    <cellStyle name="Porcentaje" xfId="2" builtinId="5"/>
  </cellStyles>
  <dxfs count="81">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auto="1"/>
        <name val="Arial"/>
        <family val="2"/>
        <scheme val="none"/>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style="thin">
          <color theme="0"/>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family val="2"/>
        <scheme val="none"/>
      </font>
      <fill>
        <patternFill patternType="solid">
          <fgColor theme="4" tint="0.79998168889431442"/>
          <bgColor theme="4" tint="0.79998168889431442"/>
        </patternFill>
      </fill>
      <alignment horizontal="general" vertical="center" textRotation="0" wrapText="0" indent="0" justifyLastLine="0" shrinkToFit="0" readingOrder="0"/>
    </dxf>
    <dxf>
      <border outline="0">
        <bottom style="medium">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medium">
          <color indexed="64"/>
        </left>
        <right/>
        <top style="thin">
          <color auto="1"/>
        </top>
        <bottom style="thin">
          <color auto="1"/>
        </bottom>
        <vertical/>
        <horizontal style="thin">
          <color auto="1"/>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dxf>
    <dxf>
      <border>
        <bottom style="medium">
          <color indexed="64"/>
        </bottom>
      </border>
    </dxf>
    <dxf>
      <font>
        <b/>
        <i val="0"/>
        <strike val="0"/>
        <condense val="0"/>
        <extend val="0"/>
        <outline val="0"/>
        <shadow val="0"/>
        <u val="none"/>
        <vertAlign val="baseline"/>
        <sz val="8"/>
        <color auto="1"/>
        <name val="Arial"/>
        <scheme val="none"/>
      </font>
      <numFmt numFmtId="3" formatCode="#,##0"/>
      <fill>
        <patternFill patternType="solid">
          <fgColor theme="4"/>
          <bgColor theme="4"/>
        </patternFill>
      </fill>
      <alignment horizontal="center" vertical="center" textRotation="0" wrapText="0" relative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medium">
          <color indexed="64"/>
        </left>
        <right/>
        <top style="thin">
          <color auto="1"/>
        </top>
        <bottom style="thin">
          <color auto="1"/>
        </bottom>
        <vertical/>
        <horizontal style="thin">
          <color auto="1"/>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dxf>
    <dxf>
      <border>
        <bottom style="medium">
          <color indexed="64"/>
        </bottom>
      </border>
    </dxf>
    <dxf>
      <font>
        <b/>
        <i val="0"/>
        <strike val="0"/>
        <condense val="0"/>
        <extend val="0"/>
        <outline val="0"/>
        <shadow val="0"/>
        <u val="none"/>
        <vertAlign val="baseline"/>
        <sz val="8"/>
        <color auto="1"/>
        <name val="Arial"/>
        <scheme val="none"/>
      </font>
      <numFmt numFmtId="3" formatCode="#,##0"/>
      <fill>
        <patternFill patternType="solid">
          <fgColor theme="4"/>
          <bgColor theme="4"/>
        </patternFill>
      </fill>
      <alignment horizontal="center" vertical="center" textRotation="0" wrapText="0" relativeIndent="0" justifyLastLine="0" shrinkToFit="0" readingOrder="0"/>
      <border diagonalUp="0" diagonalDown="0">
        <left style="medium">
          <color auto="1"/>
        </left>
        <right style="medium">
          <color auto="1"/>
        </right>
        <top/>
        <bottom/>
        <vertical style="medium">
          <color auto="1"/>
        </vertical>
        <horizontal/>
      </border>
    </dxf>
    <dxf>
      <font>
        <b/>
        <i val="0"/>
        <strike val="0"/>
        <condense val="0"/>
        <extend val="0"/>
        <outline val="0"/>
        <shadow val="0"/>
        <u val="none"/>
        <vertAlign val="baseline"/>
        <sz val="8"/>
        <color auto="1"/>
        <name val="Arial"/>
        <scheme val="none"/>
      </font>
      <numFmt numFmtId="167" formatCode="0.0000%"/>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166" formatCode="[$$-240A]\ #,##0.00"/>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166" formatCode="[$$-240A]\ #,##0.00"/>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style="medium">
          <color indexed="64"/>
        </left>
        <right style="medium">
          <color indexed="64"/>
        </right>
        <top style="thin">
          <color indexed="64"/>
        </top>
        <bottom style="thin">
          <color indexed="64"/>
        </bottom>
      </border>
      <protection locked="1" hidden="0"/>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rgb="FFFFFFFF"/>
        </patternFill>
      </fill>
      <alignment vertical="center" textRotation="0" wrapText="1" relativeIndent="0" justifyLastLine="0" shrinkToFit="0" readingOrder="0"/>
      <border diagonalUp="0" diagonalDown="0" outline="0"/>
      <protection locked="1" hidden="0"/>
    </dxf>
    <dxf>
      <font>
        <b/>
        <i val="0"/>
        <strike val="0"/>
        <condense val="0"/>
        <extend val="0"/>
        <outline val="0"/>
        <shadow val="0"/>
        <u val="none"/>
        <vertAlign val="baseline"/>
        <sz val="8"/>
        <color auto="1"/>
        <name val="Arial"/>
        <scheme val="none"/>
      </font>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right/>
        <top style="thin">
          <color auto="1"/>
        </top>
        <bottom style="thin">
          <color auto="1"/>
        </bottom>
        <vertical/>
        <horizontal style="thin">
          <color auto="1"/>
        </horizontal>
      </border>
    </dxf>
    <dxf>
      <font>
        <b/>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medium">
          <color indexed="64"/>
        </left>
        <right/>
        <top style="thin">
          <color auto="1"/>
        </top>
        <bottom style="thin">
          <color auto="1"/>
        </bottom>
        <vertical/>
        <horizontal style="thin">
          <color auto="1"/>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dxf>
    <dxf>
      <border>
        <bottom style="medium">
          <color indexed="64"/>
        </bottom>
      </border>
    </dxf>
    <dxf>
      <font>
        <b/>
        <i val="0"/>
        <strike val="0"/>
        <condense val="0"/>
        <extend val="0"/>
        <outline val="0"/>
        <shadow val="0"/>
        <u val="none"/>
        <vertAlign val="baseline"/>
        <sz val="8"/>
        <color auto="1"/>
        <name val="Arial"/>
        <scheme val="none"/>
      </font>
      <numFmt numFmtId="3" formatCode="#,##0"/>
      <fill>
        <patternFill patternType="solid">
          <fgColor theme="4"/>
          <bgColor theme="4"/>
        </patternFill>
      </fill>
      <alignment horizontal="center" vertical="center" textRotation="0" wrapText="0" relativeIndent="0" justifyLastLine="0" shrinkToFit="0" readingOrder="0"/>
      <border diagonalUp="0" diagonalDown="0">
        <left style="medium">
          <color auto="1"/>
        </left>
        <right style="medium">
          <color auto="1"/>
        </right>
        <top/>
        <bottom/>
        <vertical style="medium">
          <color auto="1"/>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family val="2"/>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relativeIndent="0" justifyLastLine="0" shrinkToFit="0" readingOrder="0"/>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center" textRotation="0" wrapText="0" relativeIndent="0" justifyLastLine="0" shrinkToFit="0" readingOrder="0"/>
    </dxf>
    <dxf>
      <border>
        <bottom style="medium">
          <color indexed="64"/>
        </bottom>
      </border>
    </dxf>
    <dxf>
      <font>
        <b/>
        <i val="0"/>
        <strike val="0"/>
        <condense val="0"/>
        <extend val="0"/>
        <outline val="0"/>
        <shadow val="0"/>
        <u val="none"/>
        <vertAlign val="baseline"/>
        <sz val="8"/>
        <color auto="1"/>
        <name val="Arial"/>
        <scheme val="none"/>
      </font>
      <numFmt numFmtId="3" formatCode="#,##0"/>
      <fill>
        <patternFill patternType="solid">
          <fgColor theme="4"/>
          <bgColor theme="4"/>
        </patternFill>
      </fill>
      <alignment horizontal="center" vertical="center" textRotation="0" wrapText="0" relativeIndent="0" justifyLastLine="0" shrinkToFit="0" readingOrder="0"/>
      <border diagonalUp="0" diagonalDown="0">
        <left style="medium">
          <color indexed="0"/>
        </left>
        <right style="medium">
          <color indexed="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crapsb-my.sharepoint.com/personal/jramirez_cra_gov_co/Documents/Documentos/CRA/INDICES%20DE%20ACTUALIZACION/IPC/2023/Hoja%20de%20Calculo%20&#237;ndices.xlsx" TargetMode="External"/><Relationship Id="rId1" Type="http://schemas.openxmlformats.org/officeDocument/2006/relationships/externalLinkPath" Target="Hoja%20de%20Calculo%20&#237;ndi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Índices Base"/>
      <sheetName val="Índices de Actualización"/>
      <sheetName val="Base ICCP Antes Ene-2021"/>
      <sheetName val="Publicaciones ICOCIV"/>
      <sheetName val="Resumen Índ.yVar.ACAL&lt;5.000"/>
      <sheetName val="Resumen Índ.yVar.ACAL&gt;5.000"/>
    </sheetNames>
    <sheetDataSet>
      <sheetData sheetId="0">
        <row r="67">
          <cell r="R67">
            <v>103.624</v>
          </cell>
        </row>
        <row r="68">
          <cell r="R68">
            <v>103.43899999999999</v>
          </cell>
        </row>
      </sheetData>
      <sheetData sheetId="1"/>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35" displayName="Tabla35" ref="M8:W20" totalsRowShown="0" headerRowDxfId="80" dataDxfId="78" headerRowBorderDxfId="79" tableBorderDxfId="77">
  <autoFilter ref="M8:W20" xr:uid="{00000000-0009-0000-0100-000004000000}"/>
  <tableColumns count="11">
    <tableColumn id="1" xr3:uid="{00000000-0010-0000-0000-000001000000}" name="Mes / Año" dataDxfId="76"/>
    <tableColumn id="12" xr3:uid="{00000000-0010-0000-0000-00000C000000}" name="2014" dataDxfId="75"/>
    <tableColumn id="13" xr3:uid="{00000000-0010-0000-0000-00000D000000}" name="2015" dataDxfId="74"/>
    <tableColumn id="14" xr3:uid="{00000000-0010-0000-0000-00000E000000}" name="2016" dataDxfId="73"/>
    <tableColumn id="15" xr3:uid="{00000000-0010-0000-0000-00000F000000}" name="2017" dataDxfId="72"/>
    <tableColumn id="16" xr3:uid="{00000000-0010-0000-0000-000010000000}" name="2018" dataDxfId="71"/>
    <tableColumn id="17" xr3:uid="{00000000-0010-0000-0000-000011000000}" name="2019" dataDxfId="70"/>
    <tableColumn id="2" xr3:uid="{00000000-0010-0000-0000-000002000000}" name="2020" dataDxfId="69"/>
    <tableColumn id="3" xr3:uid="{00000000-0010-0000-0000-000003000000}" name="2021" dataDxfId="68"/>
    <tableColumn id="4" xr3:uid="{772F483C-45A5-4F88-A223-9333C2AA4F78}" name="2022" dataDxfId="67">
      <calculatedColumnFormula>+'[1]Índices Base'!J180</calculatedColumnFormula>
    </tableColumn>
    <tableColumn id="5" xr3:uid="{5D5507E5-0E23-492F-AF44-4814927850B2}" name="2023" dataDxfId="66"/>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436" displayName="Tabla436" ref="A8:K20" totalsRowShown="0" headerRowDxfId="65" dataDxfId="63" headerRowBorderDxfId="64" tableBorderDxfId="62">
  <autoFilter ref="A8:K20" xr:uid="{00000000-0009-0000-0100-000005000000}"/>
  <tableColumns count="11">
    <tableColumn id="1" xr3:uid="{00000000-0010-0000-0100-000001000000}" name="Mes / Año" dataDxfId="61"/>
    <tableColumn id="12" xr3:uid="{00000000-0010-0000-0100-00000C000000}" name="2014" dataDxfId="60"/>
    <tableColumn id="13" xr3:uid="{00000000-0010-0000-0100-00000D000000}" name="2015" dataDxfId="59"/>
    <tableColumn id="14" xr3:uid="{00000000-0010-0000-0100-00000E000000}" name="2016" dataDxfId="58"/>
    <tableColumn id="15" xr3:uid="{00000000-0010-0000-0100-00000F000000}" name="2017" dataDxfId="57"/>
    <tableColumn id="16" xr3:uid="{00000000-0010-0000-0100-000010000000}" name="2018" dataDxfId="56"/>
    <tableColumn id="17" xr3:uid="{00000000-0010-0000-0100-000011000000}" name="2019" dataDxfId="55"/>
    <tableColumn id="2" xr3:uid="{00000000-0010-0000-0100-000002000000}" name="2020" dataDxfId="54"/>
    <tableColumn id="3" xr3:uid="{00000000-0010-0000-0100-000003000000}" name="2021" dataDxfId="53"/>
    <tableColumn id="4" xr3:uid="{36A12461-5787-4A41-B14E-14FE1BCF3EC1}" name="2022" dataDxfId="52">
      <calculatedColumnFormula>+'[1]Índices Base'!U11</calculatedColumnFormula>
    </tableColumn>
    <tableColumn id="5" xr3:uid="{82D187D1-4AF0-4880-97ED-C6DD8D164ADE}" name="2023" dataDxfId="51"/>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7157" displayName="Tabla7157" ref="Y23:AB36" totalsRowShown="0" headerRowDxfId="50" dataDxfId="49" tableBorderDxfId="48">
  <autoFilter ref="Y23:AB36" xr:uid="{00000000-0009-0000-0100-000006000000}"/>
  <tableColumns count="4">
    <tableColumn id="1" xr3:uid="{00000000-0010-0000-0200-000001000000}" name="AÑO" dataDxfId="47"/>
    <tableColumn id="2" xr3:uid="{00000000-0010-0000-0200-000002000000}" name="Monto Diario" dataDxfId="46"/>
    <tableColumn id="3" xr3:uid="{00000000-0010-0000-0200-000003000000}" name="Monto Mensual" dataDxfId="45"/>
    <tableColumn id="4" xr3:uid="{00000000-0010-0000-0200-000004000000}" name="Variación Anual" dataDxfId="44"/>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EB2F44-9DA5-4E06-ACBD-2EE27CEFC862}" name="Tabla432" displayName="Tabla432" ref="A54:K66" totalsRowShown="0" headerRowDxfId="43" dataDxfId="41" headerRowBorderDxfId="42" tableBorderDxfId="40">
  <autoFilter ref="A54:K66" xr:uid="{25EB2F44-9DA5-4E06-ACBD-2EE27CEFC862}"/>
  <tableColumns count="11">
    <tableColumn id="1" xr3:uid="{7A98CC09-4025-47CE-8AD1-C2A2405FA342}" name="Mes / Año" dataDxfId="39"/>
    <tableColumn id="12" xr3:uid="{BC437238-A087-4F95-A3A2-6248928CA30E}" name="2014" dataDxfId="38"/>
    <tableColumn id="13" xr3:uid="{84A14997-13D5-4B3B-A3F8-9BB933121052}" name="2015" dataDxfId="37"/>
    <tableColumn id="14" xr3:uid="{EFD0A8C4-09B9-450E-8272-1EF0D3441C16}" name="2016" dataDxfId="36"/>
    <tableColumn id="15" xr3:uid="{FF9C42DD-B9C5-4EE9-B575-DC599D1DC2F3}" name="2017" dataDxfId="35"/>
    <tableColumn id="16" xr3:uid="{C67D6AD8-FD7C-48EC-A27B-C9E0B39F9969}" name="2018" dataDxfId="34"/>
    <tableColumn id="17" xr3:uid="{F6C2367A-6D15-4067-913A-3CC95D725B10}" name="2019" dataDxfId="33"/>
    <tableColumn id="2" xr3:uid="{1B013F37-0BC7-4ED2-869A-1046697423ED}" name="2020" dataDxfId="32"/>
    <tableColumn id="3" xr3:uid="{AE48953F-6C89-4135-8F04-6F5EDD095366}" name="2021" dataDxfId="31"/>
    <tableColumn id="4" xr3:uid="{79FE8AE9-E4B1-4799-B26D-1555640FFFD9}" name="2022" dataDxfId="30"/>
    <tableColumn id="5" xr3:uid="{827FFA83-9F18-403D-8955-829D1A791236}" name="2023" dataDxfId="2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5DF50FE-D54E-4F82-869A-A628CE477E17}" name="Tabla4325" displayName="Tabla4325" ref="M54:W66" totalsRowShown="0" headerRowDxfId="28" dataDxfId="26" headerRowBorderDxfId="27" tableBorderDxfId="25">
  <autoFilter ref="M54:W66" xr:uid="{85DF50FE-D54E-4F82-869A-A628CE477E17}"/>
  <tableColumns count="11">
    <tableColumn id="1" xr3:uid="{23E27B7E-CBC3-416A-AD19-F09208D5C061}" name="Mes / Año" dataDxfId="24"/>
    <tableColumn id="12" xr3:uid="{3141D95E-EDD9-4E02-B3BD-368BB49D1CED}" name="2014" dataDxfId="23"/>
    <tableColumn id="13" xr3:uid="{56CFF395-9EDD-46FB-8EB7-9428ADE642F1}" name="2015" dataDxfId="22"/>
    <tableColumn id="14" xr3:uid="{D33898C4-A7FB-43BE-8B19-DE898E9BFA61}" name="2016" dataDxfId="21"/>
    <tableColumn id="15" xr3:uid="{534CDB00-A63A-4D8B-B700-F3BA0CA32A51}" name="2017" dataDxfId="20"/>
    <tableColumn id="16" xr3:uid="{E34DC722-59A6-4213-B5B0-CBFEC28F6208}" name="2018" dataDxfId="19"/>
    <tableColumn id="17" xr3:uid="{D39B4CAD-D45B-41E9-9F7F-DA03BC7112F0}" name="2019" dataDxfId="18"/>
    <tableColumn id="2" xr3:uid="{B6DA39DE-E8E1-4678-B5E6-B788AF012FFA}" name="2020" dataDxfId="17"/>
    <tableColumn id="3" xr3:uid="{F74C2C95-A739-445E-BCA4-39ABE6EA395B}" name="2021" dataDxfId="16"/>
    <tableColumn id="4" xr3:uid="{884FA967-A85B-4FB7-8557-EEA73A330C23}" name="2022" dataDxfId="15"/>
    <tableColumn id="5" xr3:uid="{6614BF00-2DC1-4F73-8851-841157015BD1}" name="2023" dataDxfId="14"/>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37D7249-6F97-4ACE-8ACB-3BD4B68931AB}" name="Tabla3" displayName="Tabla3" ref="Y8:AI20" totalsRowShown="0" dataDxfId="12" headerRowBorderDxfId="13" tableBorderDxfId="11">
  <autoFilter ref="Y8:AI20" xr:uid="{837D7249-6F97-4ACE-8ACB-3BD4B68931AB}"/>
  <tableColumns count="11">
    <tableColumn id="1" xr3:uid="{48E4454C-9408-40C8-B1B8-C17E95B7E2A8}" name="Mes / Año" dataDxfId="10"/>
    <tableColumn id="2" xr3:uid="{854F572D-079D-4339-9C2B-7AD4C55C41F4}" name="2014" dataDxfId="9"/>
    <tableColumn id="3" xr3:uid="{5C7D691D-4C4C-4F5D-8A52-FB4F2F1CBE0D}" name="2015" dataDxfId="8"/>
    <tableColumn id="4" xr3:uid="{68B07A29-9355-4A09-A5C7-3CF2E6026721}" name="2016" dataDxfId="7"/>
    <tableColumn id="5" xr3:uid="{F8877EB9-6B77-4306-8D6E-3DB123437AE3}" name="2017" dataDxfId="6"/>
    <tableColumn id="6" xr3:uid="{2ADE1F26-D8C1-4D7E-82E6-C7EA40641EDD}" name="2018" dataDxfId="5"/>
    <tableColumn id="7" xr3:uid="{4A7238C6-6F2A-42C1-BD81-0112501332C2}" name="2019" dataDxfId="4"/>
    <tableColumn id="8" xr3:uid="{2B9BC2C8-920A-4680-BEE2-51B380823073}" name="2020" dataDxfId="3"/>
    <tableColumn id="9" xr3:uid="{A2C3D2E1-9AAA-4230-98C4-C55A52A3C920}" name="2021" dataDxfId="2"/>
    <tableColumn id="10" xr3:uid="{3DAFF48F-1F8A-46E5-AE7D-E7A2242C9991}" name="2022" dataDxfId="1">
      <calculatedColumnFormula>IF(V9&lt;&gt;"",(J9^0.89)*(V9^0.11),"")</calculatedColumnFormula>
    </tableColumn>
    <tableColumn id="11" xr3:uid="{325968FE-487F-4EC6-BBA3-863D4F47D24A}" name="2023"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66"/>
  <sheetViews>
    <sheetView showGridLines="0" tabSelected="1" workbookViewId="0">
      <selection sqref="A1:AE1"/>
    </sheetView>
  </sheetViews>
  <sheetFormatPr baseColWidth="10" defaultRowHeight="15" x14ac:dyDescent="0.25"/>
  <sheetData>
    <row r="1" spans="1:56" ht="45" customHeight="1" thickBot="1" x14ac:dyDescent="0.3">
      <c r="A1" s="108" t="s">
        <v>37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10"/>
      <c r="AF1" s="24"/>
      <c r="AG1" s="24"/>
      <c r="AH1" s="24"/>
      <c r="AI1" s="24"/>
      <c r="AJ1" s="24"/>
      <c r="AK1" s="24"/>
      <c r="AL1" s="24"/>
      <c r="AM1" s="24"/>
      <c r="AN1" s="24"/>
      <c r="AO1" s="24"/>
      <c r="AP1" s="24"/>
      <c r="AQ1" s="24"/>
      <c r="AR1" s="24"/>
      <c r="AS1" s="24"/>
      <c r="AT1" s="24"/>
      <c r="AU1" s="24"/>
      <c r="AV1" s="24"/>
      <c r="AW1" s="24"/>
      <c r="AX1" s="24"/>
      <c r="AY1" s="24"/>
      <c r="AZ1" s="24"/>
      <c r="BA1" s="24"/>
      <c r="BB1" s="24"/>
      <c r="BC1" s="24"/>
      <c r="BD1" s="1"/>
    </row>
    <row r="2" spans="1:56" ht="45" customHeight="1" thickBot="1" x14ac:dyDescent="0.3"/>
    <row r="3" spans="1:56" ht="49.5" customHeight="1" x14ac:dyDescent="0.25">
      <c r="B3" s="120" t="s">
        <v>36</v>
      </c>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2"/>
    </row>
    <row r="4" spans="1:56" ht="49.5" customHeight="1" thickBot="1" x14ac:dyDescent="0.3">
      <c r="B4" s="123"/>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5"/>
    </row>
    <row r="5" spans="1:56" ht="15.75" thickBot="1" x14ac:dyDescent="0.3">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1"/>
      <c r="BC5" s="1"/>
      <c r="BD5" s="1"/>
    </row>
    <row r="6" spans="1:56" ht="15.75" thickBot="1" x14ac:dyDescent="0.3">
      <c r="A6" s="126" t="s">
        <v>0</v>
      </c>
      <c r="B6" s="115"/>
      <c r="C6" s="115"/>
      <c r="D6" s="115"/>
      <c r="E6" s="115"/>
      <c r="F6" s="115"/>
      <c r="G6" s="115"/>
      <c r="H6" s="115"/>
      <c r="I6" s="115"/>
      <c r="J6" s="115"/>
      <c r="K6" s="116"/>
      <c r="L6" s="25"/>
      <c r="M6" s="126" t="s">
        <v>1</v>
      </c>
      <c r="N6" s="115"/>
      <c r="O6" s="115"/>
      <c r="P6" s="115"/>
      <c r="Q6" s="115"/>
      <c r="R6" s="115"/>
      <c r="S6" s="115"/>
      <c r="T6" s="115"/>
      <c r="U6" s="115"/>
      <c r="V6" s="115"/>
      <c r="W6" s="116"/>
      <c r="X6" s="25"/>
      <c r="Y6" s="126" t="s">
        <v>2</v>
      </c>
      <c r="Z6" s="115"/>
      <c r="AA6" s="115"/>
      <c r="AB6" s="115"/>
      <c r="AC6" s="115"/>
      <c r="AD6" s="115"/>
      <c r="AE6" s="115"/>
      <c r="AF6" s="115"/>
      <c r="AG6" s="115"/>
      <c r="AH6" s="115"/>
      <c r="AI6" s="116"/>
    </row>
    <row r="7" spans="1:56" ht="15.75" thickBot="1" x14ac:dyDescent="0.3">
      <c r="A7" s="27"/>
      <c r="B7" s="24"/>
      <c r="C7" s="24"/>
      <c r="D7" s="24"/>
      <c r="E7" s="24"/>
      <c r="F7" s="24"/>
      <c r="G7" s="24"/>
      <c r="H7" s="24"/>
      <c r="I7" s="24"/>
      <c r="J7" s="24"/>
      <c r="K7" s="24"/>
      <c r="L7" s="24"/>
      <c r="M7" s="24"/>
      <c r="N7" s="24"/>
      <c r="O7" s="24"/>
      <c r="P7" s="24"/>
      <c r="Q7" s="24"/>
      <c r="R7" s="24"/>
      <c r="S7" s="24"/>
      <c r="T7" s="24"/>
      <c r="U7" s="24"/>
      <c r="V7" s="24"/>
      <c r="W7" s="24"/>
      <c r="X7" s="24"/>
      <c r="Y7" s="24"/>
      <c r="Z7" s="2"/>
      <c r="AA7" s="26"/>
      <c r="AB7" s="28"/>
      <c r="AC7" s="28"/>
      <c r="AD7" s="28"/>
      <c r="AE7" s="28"/>
      <c r="AF7" s="28"/>
      <c r="AG7" s="28"/>
      <c r="AH7" s="28"/>
      <c r="AI7" s="28"/>
      <c r="AJ7" s="28"/>
      <c r="AK7" s="28"/>
      <c r="AL7" s="28"/>
      <c r="AM7" s="28"/>
      <c r="AN7" s="28"/>
      <c r="AO7" s="28"/>
      <c r="AP7" s="28"/>
      <c r="AQ7" s="28"/>
      <c r="AR7" s="28"/>
      <c r="AS7" s="26"/>
      <c r="AT7" s="28"/>
      <c r="AU7" s="28"/>
      <c r="AV7" s="28"/>
      <c r="AW7" s="28"/>
      <c r="AX7" s="28"/>
      <c r="AY7" s="28"/>
      <c r="AZ7" s="28"/>
      <c r="BA7" s="28"/>
      <c r="BB7" s="1"/>
      <c r="BC7" s="1"/>
      <c r="BD7" s="1"/>
    </row>
    <row r="8" spans="1:56" ht="15.75" thickBot="1" x14ac:dyDescent="0.3">
      <c r="A8" s="3" t="s">
        <v>3</v>
      </c>
      <c r="B8" s="29" t="s">
        <v>4</v>
      </c>
      <c r="C8" s="29" t="s">
        <v>5</v>
      </c>
      <c r="D8" s="30" t="s">
        <v>6</v>
      </c>
      <c r="E8" s="31" t="s">
        <v>7</v>
      </c>
      <c r="F8" s="32" t="s">
        <v>8</v>
      </c>
      <c r="G8" s="32" t="s">
        <v>9</v>
      </c>
      <c r="H8" s="33" t="s">
        <v>29</v>
      </c>
      <c r="I8" s="34" t="s">
        <v>30</v>
      </c>
      <c r="J8" s="79" t="s">
        <v>32</v>
      </c>
      <c r="K8" s="103" t="s">
        <v>38</v>
      </c>
      <c r="L8" s="35"/>
      <c r="M8" s="4" t="s">
        <v>3</v>
      </c>
      <c r="N8" s="36" t="s">
        <v>4</v>
      </c>
      <c r="O8" s="36" t="s">
        <v>5</v>
      </c>
      <c r="P8" s="37" t="s">
        <v>6</v>
      </c>
      <c r="Q8" s="31" t="s">
        <v>7</v>
      </c>
      <c r="R8" s="32" t="s">
        <v>8</v>
      </c>
      <c r="S8" s="32" t="s">
        <v>9</v>
      </c>
      <c r="T8" s="33" t="s">
        <v>29</v>
      </c>
      <c r="U8" s="33" t="s">
        <v>30</v>
      </c>
      <c r="V8" s="80" t="s">
        <v>32</v>
      </c>
      <c r="W8" s="105" t="s">
        <v>38</v>
      </c>
      <c r="X8" s="104"/>
      <c r="Y8" s="91" t="s">
        <v>3</v>
      </c>
      <c r="Z8" s="92" t="s">
        <v>4</v>
      </c>
      <c r="AA8" s="93" t="s">
        <v>5</v>
      </c>
      <c r="AB8" s="94" t="s">
        <v>6</v>
      </c>
      <c r="AC8" s="92" t="s">
        <v>7</v>
      </c>
      <c r="AD8" s="94" t="s">
        <v>8</v>
      </c>
      <c r="AE8" s="94" t="s">
        <v>9</v>
      </c>
      <c r="AF8" s="95" t="s">
        <v>29</v>
      </c>
      <c r="AG8" s="95" t="s">
        <v>30</v>
      </c>
      <c r="AH8" s="98" t="s">
        <v>32</v>
      </c>
      <c r="AI8" s="95" t="s">
        <v>38</v>
      </c>
    </row>
    <row r="9" spans="1:56" ht="15.75" thickBot="1" x14ac:dyDescent="0.3">
      <c r="A9" s="38" t="s">
        <v>10</v>
      </c>
      <c r="B9" s="39">
        <v>79.95</v>
      </c>
      <c r="C9" s="39">
        <v>83</v>
      </c>
      <c r="D9" s="39">
        <v>89.19</v>
      </c>
      <c r="E9" s="39">
        <v>94.07</v>
      </c>
      <c r="F9" s="40">
        <v>97.53</v>
      </c>
      <c r="G9" s="40">
        <v>100.6</v>
      </c>
      <c r="H9" s="41">
        <v>104.24</v>
      </c>
      <c r="I9" s="41">
        <v>105.91</v>
      </c>
      <c r="J9" s="41">
        <v>113.26</v>
      </c>
      <c r="K9" s="41">
        <v>128.27000000000001</v>
      </c>
      <c r="L9" s="42"/>
      <c r="M9" s="43" t="s">
        <v>10</v>
      </c>
      <c r="N9" s="39"/>
      <c r="O9" s="44">
        <v>97.66</v>
      </c>
      <c r="P9" s="44">
        <v>82.57</v>
      </c>
      <c r="Q9" s="44">
        <v>82.66</v>
      </c>
      <c r="R9" s="44">
        <v>88.52</v>
      </c>
      <c r="S9" s="45">
        <v>98.88</v>
      </c>
      <c r="T9" s="41">
        <v>115.91</v>
      </c>
      <c r="U9" s="41">
        <v>88.67</v>
      </c>
      <c r="V9" s="41">
        <v>91.699376443418018</v>
      </c>
      <c r="W9" s="41">
        <v>95.605173210161666</v>
      </c>
      <c r="X9" s="42"/>
      <c r="Y9" s="88" t="s">
        <v>10</v>
      </c>
      <c r="Z9" s="20"/>
      <c r="AA9" s="20">
        <v>84.5</v>
      </c>
      <c r="AB9" s="20">
        <v>88.44</v>
      </c>
      <c r="AC9" s="20">
        <v>92.74</v>
      </c>
      <c r="AD9" s="21">
        <v>96.5</v>
      </c>
      <c r="AE9" s="20">
        <v>100.41</v>
      </c>
      <c r="AF9" s="46">
        <v>105.46</v>
      </c>
      <c r="AG9" s="46">
        <v>103.86</v>
      </c>
      <c r="AH9" s="46">
        <f>IF(V9&lt;&gt;"",(J9^0.89)*(V9^0.11),"")</f>
        <v>110.65943234450465</v>
      </c>
      <c r="AI9" s="41">
        <f>IF(W9&lt;&gt;"",(K9^0.89)*(W9^0.11),"")</f>
        <v>124.18933098173497</v>
      </c>
      <c r="AK9" s="72"/>
      <c r="AL9" s="72"/>
      <c r="AM9" s="72"/>
      <c r="AN9" s="72"/>
      <c r="AO9" s="72"/>
      <c r="AP9" s="72"/>
      <c r="AQ9" s="72"/>
      <c r="AR9" s="72"/>
    </row>
    <row r="10" spans="1:56" ht="15.75" thickBot="1" x14ac:dyDescent="0.3">
      <c r="A10" s="47" t="s">
        <v>11</v>
      </c>
      <c r="B10" s="44">
        <v>80.45</v>
      </c>
      <c r="C10" s="44">
        <v>83.96</v>
      </c>
      <c r="D10" s="44">
        <v>90.33</v>
      </c>
      <c r="E10" s="44">
        <v>95.01</v>
      </c>
      <c r="F10" s="44">
        <v>98.22</v>
      </c>
      <c r="G10" s="41">
        <v>101.18</v>
      </c>
      <c r="H10" s="44">
        <v>104.94</v>
      </c>
      <c r="I10" s="44">
        <v>106.58</v>
      </c>
      <c r="J10" s="44">
        <v>115.112915330631</v>
      </c>
      <c r="K10" s="107">
        <v>130.4</v>
      </c>
      <c r="L10" s="42"/>
      <c r="M10" s="48" t="s">
        <v>11</v>
      </c>
      <c r="N10" s="44"/>
      <c r="O10" s="44">
        <v>87.23</v>
      </c>
      <c r="P10" s="44">
        <v>78.02</v>
      </c>
      <c r="Q10" s="44">
        <v>82.66</v>
      </c>
      <c r="R10" s="41">
        <v>89.88</v>
      </c>
      <c r="S10" s="44">
        <v>99</v>
      </c>
      <c r="T10" s="44">
        <v>114.94</v>
      </c>
      <c r="U10" s="44">
        <v>89.793718244803699</v>
      </c>
      <c r="V10" s="44">
        <v>87.545381062355673</v>
      </c>
      <c r="W10" s="107">
        <v>91.982263279445732</v>
      </c>
      <c r="X10" s="42"/>
      <c r="Y10" s="89" t="s">
        <v>11</v>
      </c>
      <c r="Z10" s="10"/>
      <c r="AA10" s="10">
        <v>84.31</v>
      </c>
      <c r="AB10" s="10">
        <v>88.89</v>
      </c>
      <c r="AC10" s="10">
        <v>93.57</v>
      </c>
      <c r="AD10" s="10">
        <v>97.27</v>
      </c>
      <c r="AE10" s="10">
        <v>100.94</v>
      </c>
      <c r="AF10" s="10">
        <v>106</v>
      </c>
      <c r="AG10" s="10">
        <v>104.58958560073495</v>
      </c>
      <c r="AH10" s="10">
        <f>IF(V10&lt;&gt;"",(J10^0.89)*(V10^0.11),"")</f>
        <v>111.69817135941659</v>
      </c>
      <c r="AI10" s="107">
        <f>IF(W10&lt;&gt;"",(K10^0.89)*(W10^0.11),"")</f>
        <v>125.48866710356768</v>
      </c>
      <c r="AK10" s="72"/>
      <c r="AL10" s="72"/>
      <c r="AM10" s="72"/>
      <c r="AN10" s="72"/>
      <c r="AO10" s="72"/>
      <c r="AP10" s="72"/>
      <c r="AQ10" s="72"/>
      <c r="AR10" s="72"/>
    </row>
    <row r="11" spans="1:56" x14ac:dyDescent="0.25">
      <c r="A11" s="47" t="s">
        <v>12</v>
      </c>
      <c r="B11" s="44">
        <v>80.77</v>
      </c>
      <c r="C11" s="44">
        <v>84.45</v>
      </c>
      <c r="D11" s="44">
        <v>91.18</v>
      </c>
      <c r="E11" s="44">
        <v>95.46</v>
      </c>
      <c r="F11" s="44">
        <v>98.45</v>
      </c>
      <c r="G11" s="41">
        <v>101.62</v>
      </c>
      <c r="H11" s="44">
        <v>105.53</v>
      </c>
      <c r="I11" s="44">
        <v>107.12</v>
      </c>
      <c r="J11" s="44">
        <v>116.26</v>
      </c>
      <c r="K11" s="100"/>
      <c r="L11" s="42"/>
      <c r="M11" s="48" t="s">
        <v>12</v>
      </c>
      <c r="N11" s="44"/>
      <c r="O11" s="44">
        <v>87.78</v>
      </c>
      <c r="P11" s="44">
        <v>77.97</v>
      </c>
      <c r="Q11" s="44">
        <v>82.65</v>
      </c>
      <c r="R11" s="44">
        <v>89.87</v>
      </c>
      <c r="S11" s="44">
        <v>99.48</v>
      </c>
      <c r="T11" s="44">
        <v>104.69</v>
      </c>
      <c r="U11" s="44">
        <v>91.65526558891456</v>
      </c>
      <c r="V11" s="44">
        <v>87.946720554272531</v>
      </c>
      <c r="W11" s="44"/>
      <c r="X11" s="42"/>
      <c r="Y11" s="90" t="s">
        <v>12</v>
      </c>
      <c r="Z11" s="7"/>
      <c r="AA11" s="7">
        <v>84.81</v>
      </c>
      <c r="AB11" s="7">
        <v>89.62</v>
      </c>
      <c r="AC11" s="7">
        <v>93.96</v>
      </c>
      <c r="AD11" s="7">
        <v>97.47</v>
      </c>
      <c r="AE11" s="7">
        <v>101.38</v>
      </c>
      <c r="AF11" s="7">
        <v>105.44</v>
      </c>
      <c r="AG11" s="7">
        <v>105.29848389482969</v>
      </c>
      <c r="AH11" s="7">
        <f t="shared" ref="AH11:AH20" si="0">IF(V11&lt;&gt;"",(J11^0.89)*(V11^0.11),"")</f>
        <v>112.74496212194387</v>
      </c>
      <c r="AI11" s="7"/>
      <c r="AK11" s="72"/>
      <c r="AL11" s="72"/>
      <c r="AM11" s="72"/>
      <c r="AN11" s="72"/>
      <c r="AO11" s="72"/>
      <c r="AP11" s="72"/>
      <c r="AQ11" s="72"/>
      <c r="AR11" s="72"/>
    </row>
    <row r="12" spans="1:56" x14ac:dyDescent="0.25">
      <c r="A12" s="47" t="s">
        <v>13</v>
      </c>
      <c r="B12" s="44">
        <v>81.14</v>
      </c>
      <c r="C12" s="44">
        <v>84.9</v>
      </c>
      <c r="D12" s="44">
        <v>91.63</v>
      </c>
      <c r="E12" s="44">
        <v>95.91</v>
      </c>
      <c r="F12" s="44">
        <v>98.91</v>
      </c>
      <c r="G12" s="41">
        <v>102.12</v>
      </c>
      <c r="H12" s="44">
        <v>105.7</v>
      </c>
      <c r="I12" s="44">
        <v>107.76</v>
      </c>
      <c r="J12" s="44">
        <v>117.71</v>
      </c>
      <c r="K12" s="100"/>
      <c r="L12" s="42"/>
      <c r="M12" s="48" t="s">
        <v>13</v>
      </c>
      <c r="N12" s="44"/>
      <c r="O12" s="44">
        <v>87.07</v>
      </c>
      <c r="P12" s="44">
        <v>77.66</v>
      </c>
      <c r="Q12" s="44">
        <v>82.52</v>
      </c>
      <c r="R12" s="44">
        <v>90.02</v>
      </c>
      <c r="S12" s="44">
        <v>100.42</v>
      </c>
      <c r="T12" s="44">
        <v>94.21</v>
      </c>
      <c r="U12" s="44">
        <v>89.730415704387994</v>
      </c>
      <c r="V12" s="44">
        <v>87.974387990762139</v>
      </c>
      <c r="W12" s="44"/>
      <c r="X12" s="28"/>
      <c r="Y12" s="89" t="s">
        <v>13</v>
      </c>
      <c r="Z12" s="10"/>
      <c r="AA12" s="10">
        <v>85.14</v>
      </c>
      <c r="AB12" s="10">
        <v>89.98</v>
      </c>
      <c r="AC12" s="10">
        <v>94.34</v>
      </c>
      <c r="AD12" s="10">
        <v>97.89</v>
      </c>
      <c r="AE12" s="10">
        <v>101.93</v>
      </c>
      <c r="AF12" s="10">
        <v>104.37</v>
      </c>
      <c r="AG12" s="10">
        <v>105.61135468583605</v>
      </c>
      <c r="AH12" s="10">
        <f t="shared" si="0"/>
        <v>113.99953453717741</v>
      </c>
      <c r="AI12" s="10"/>
      <c r="AK12" s="72"/>
      <c r="AL12" s="72"/>
      <c r="AM12" s="72"/>
      <c r="AN12" s="72"/>
      <c r="AO12" s="72"/>
      <c r="AP12" s="72"/>
      <c r="AQ12" s="72"/>
      <c r="AR12" s="72"/>
    </row>
    <row r="13" spans="1:56" x14ac:dyDescent="0.25">
      <c r="A13" s="47" t="s">
        <v>14</v>
      </c>
      <c r="B13" s="44">
        <v>81.53</v>
      </c>
      <c r="C13" s="44">
        <v>85.12</v>
      </c>
      <c r="D13" s="44">
        <v>92.1</v>
      </c>
      <c r="E13" s="44">
        <v>96.12</v>
      </c>
      <c r="F13" s="44">
        <v>99.16</v>
      </c>
      <c r="G13" s="41">
        <v>102.44</v>
      </c>
      <c r="H13" s="44">
        <v>105.36</v>
      </c>
      <c r="I13" s="44">
        <v>108.84</v>
      </c>
      <c r="J13" s="44">
        <v>118.7</v>
      </c>
      <c r="K13" s="100"/>
      <c r="L13" s="42"/>
      <c r="M13" s="48" t="s">
        <v>14</v>
      </c>
      <c r="N13" s="44"/>
      <c r="O13" s="44">
        <v>87.76</v>
      </c>
      <c r="P13" s="44">
        <v>78.69</v>
      </c>
      <c r="Q13" s="44">
        <v>83.13</v>
      </c>
      <c r="R13" s="44">
        <v>92.29</v>
      </c>
      <c r="S13" s="44">
        <v>100.5</v>
      </c>
      <c r="T13" s="44">
        <v>94.21</v>
      </c>
      <c r="U13" s="44">
        <v>87.936951501154738</v>
      </c>
      <c r="V13" s="44">
        <v>88.565242494226339</v>
      </c>
      <c r="W13" s="44"/>
      <c r="X13" s="28"/>
      <c r="Y13" s="90" t="s">
        <v>14</v>
      </c>
      <c r="Z13" s="7"/>
      <c r="AA13" s="7">
        <v>85.41</v>
      </c>
      <c r="AB13" s="7">
        <v>90.52</v>
      </c>
      <c r="AC13" s="7">
        <v>94.6</v>
      </c>
      <c r="AD13" s="7">
        <v>98.38</v>
      </c>
      <c r="AE13" s="7">
        <v>102.22</v>
      </c>
      <c r="AF13" s="7">
        <v>104.07</v>
      </c>
      <c r="AG13" s="7">
        <v>106.31649465576858</v>
      </c>
      <c r="AH13" s="7">
        <f t="shared" si="0"/>
        <v>114.93706545483339</v>
      </c>
      <c r="AI13" s="7"/>
      <c r="AK13" s="72"/>
      <c r="AL13" s="72"/>
      <c r="AM13" s="72"/>
      <c r="AN13" s="72"/>
      <c r="AO13" s="72"/>
      <c r="AP13" s="72"/>
      <c r="AQ13" s="72"/>
      <c r="AR13" s="72"/>
    </row>
    <row r="14" spans="1:56" x14ac:dyDescent="0.25">
      <c r="A14" s="47" t="s">
        <v>15</v>
      </c>
      <c r="B14" s="44">
        <v>81.61</v>
      </c>
      <c r="C14" s="44">
        <v>85.21</v>
      </c>
      <c r="D14" s="44">
        <v>92.54</v>
      </c>
      <c r="E14" s="44">
        <v>96.23</v>
      </c>
      <c r="F14" s="44">
        <v>99.31</v>
      </c>
      <c r="G14" s="41">
        <v>102.71</v>
      </c>
      <c r="H14" s="44">
        <v>104.97</v>
      </c>
      <c r="I14" s="44">
        <v>108.78</v>
      </c>
      <c r="J14" s="44">
        <v>119.31</v>
      </c>
      <c r="K14" s="100"/>
      <c r="L14" s="42"/>
      <c r="M14" s="48" t="s">
        <v>15</v>
      </c>
      <c r="N14" s="44"/>
      <c r="O14" s="44">
        <v>90.18</v>
      </c>
      <c r="P14" s="44">
        <v>78.86</v>
      </c>
      <c r="Q14" s="44">
        <v>83.11</v>
      </c>
      <c r="R14" s="44">
        <v>94.38</v>
      </c>
      <c r="S14" s="44">
        <v>100.28</v>
      </c>
      <c r="T14" s="44">
        <v>94.51</v>
      </c>
      <c r="U14" s="44">
        <v>87.707136258660512</v>
      </c>
      <c r="V14" s="44">
        <v>88.653510392609718</v>
      </c>
      <c r="W14" s="44"/>
      <c r="X14" s="28"/>
      <c r="Y14" s="89" t="s">
        <v>15</v>
      </c>
      <c r="Z14" s="10"/>
      <c r="AA14" s="10">
        <v>85.74</v>
      </c>
      <c r="AB14" s="10">
        <v>90.93</v>
      </c>
      <c r="AC14" s="10">
        <v>94.69</v>
      </c>
      <c r="AD14" s="10">
        <v>98.76</v>
      </c>
      <c r="AE14" s="10">
        <v>102.44</v>
      </c>
      <c r="AF14" s="10">
        <v>103.76</v>
      </c>
      <c r="AG14" s="10">
        <v>106.233747251628</v>
      </c>
      <c r="AH14" s="10">
        <f t="shared" si="0"/>
        <v>115.47525919680268</v>
      </c>
      <c r="AI14" s="10"/>
      <c r="AK14" s="72"/>
      <c r="AL14" s="72"/>
      <c r="AM14" s="72"/>
      <c r="AN14" s="72"/>
      <c r="AO14" s="72"/>
      <c r="AP14" s="72"/>
      <c r="AQ14" s="72"/>
      <c r="AR14" s="72"/>
    </row>
    <row r="15" spans="1:56" x14ac:dyDescent="0.25">
      <c r="A15" s="47" t="s">
        <v>16</v>
      </c>
      <c r="B15" s="44">
        <v>81.73</v>
      </c>
      <c r="C15" s="44">
        <v>85.37</v>
      </c>
      <c r="D15" s="44">
        <v>93.02</v>
      </c>
      <c r="E15" s="44">
        <v>96.18</v>
      </c>
      <c r="F15" s="44">
        <v>99.18</v>
      </c>
      <c r="G15" s="41">
        <v>102.94</v>
      </c>
      <c r="H15" s="44">
        <v>104.97</v>
      </c>
      <c r="I15" s="44">
        <v>109.14</v>
      </c>
      <c r="J15" s="44">
        <v>120.27</v>
      </c>
      <c r="K15" s="100"/>
      <c r="L15" s="42"/>
      <c r="M15" s="48" t="s">
        <v>16</v>
      </c>
      <c r="N15" s="44"/>
      <c r="O15" s="44">
        <v>90.2</v>
      </c>
      <c r="P15" s="44">
        <v>78.53</v>
      </c>
      <c r="Q15" s="44">
        <v>83.18</v>
      </c>
      <c r="R15" s="44">
        <v>94.4</v>
      </c>
      <c r="S15" s="44">
        <v>116.06</v>
      </c>
      <c r="T15" s="44">
        <v>94.64</v>
      </c>
      <c r="U15" s="44">
        <v>86.633533487297925</v>
      </c>
      <c r="V15" s="44">
        <v>91.025103926097003</v>
      </c>
      <c r="W15" s="44"/>
      <c r="X15" s="28"/>
      <c r="Y15" s="90" t="s">
        <v>16</v>
      </c>
      <c r="Z15" s="7"/>
      <c r="AA15" s="7">
        <v>85.89</v>
      </c>
      <c r="AB15" s="7">
        <v>91.3</v>
      </c>
      <c r="AC15" s="7">
        <v>94.66</v>
      </c>
      <c r="AD15" s="7">
        <v>98.64</v>
      </c>
      <c r="AE15" s="7">
        <v>104.31</v>
      </c>
      <c r="AF15" s="7">
        <v>103.78</v>
      </c>
      <c r="AG15" s="7">
        <v>106.40233976426885</v>
      </c>
      <c r="AH15" s="7">
        <f t="shared" si="0"/>
        <v>116.64006068942236</v>
      </c>
      <c r="AI15" s="7"/>
      <c r="AK15" s="72"/>
      <c r="AL15" s="72"/>
      <c r="AM15" s="72"/>
      <c r="AN15" s="72"/>
      <c r="AO15" s="72"/>
      <c r="AP15" s="72"/>
      <c r="AQ15" s="72"/>
      <c r="AR15" s="72"/>
    </row>
    <row r="16" spans="1:56" x14ac:dyDescent="0.25">
      <c r="A16" s="47" t="s">
        <v>17</v>
      </c>
      <c r="B16" s="44">
        <v>81.900000000000006</v>
      </c>
      <c r="C16" s="44">
        <v>85.78</v>
      </c>
      <c r="D16" s="44">
        <v>92.73</v>
      </c>
      <c r="E16" s="44">
        <v>96.32</v>
      </c>
      <c r="F16" s="44">
        <v>99.3</v>
      </c>
      <c r="G16" s="41">
        <v>103.03</v>
      </c>
      <c r="H16" s="44">
        <v>104.96</v>
      </c>
      <c r="I16" s="44">
        <v>109.62</v>
      </c>
      <c r="J16" s="44">
        <v>121.5</v>
      </c>
      <c r="K16" s="100"/>
      <c r="L16" s="42"/>
      <c r="M16" s="48" t="s">
        <v>17</v>
      </c>
      <c r="N16" s="44"/>
      <c r="O16" s="44">
        <v>88.17</v>
      </c>
      <c r="P16" s="44">
        <v>78.88</v>
      </c>
      <c r="Q16" s="44">
        <v>84.59</v>
      </c>
      <c r="R16" s="44">
        <v>94.45</v>
      </c>
      <c r="S16" s="44">
        <v>116.74</v>
      </c>
      <c r="T16" s="44">
        <v>91.47</v>
      </c>
      <c r="U16" s="44">
        <v>90.997551963048508</v>
      </c>
      <c r="V16" s="44">
        <v>90.786397228637412</v>
      </c>
      <c r="W16" s="44"/>
      <c r="X16" s="28"/>
      <c r="Y16" s="89" t="s">
        <v>17</v>
      </c>
      <c r="Z16" s="10"/>
      <c r="AA16" s="10">
        <v>86.04</v>
      </c>
      <c r="AB16" s="10">
        <v>91.09</v>
      </c>
      <c r="AC16" s="10">
        <v>94.95</v>
      </c>
      <c r="AD16" s="10">
        <v>98.75</v>
      </c>
      <c r="AE16" s="10">
        <v>104.46</v>
      </c>
      <c r="AF16" s="10">
        <v>103.38</v>
      </c>
      <c r="AG16" s="10">
        <v>107.39775124977182</v>
      </c>
      <c r="AH16" s="10">
        <f t="shared" si="0"/>
        <v>117.66713341167001</v>
      </c>
      <c r="AI16" s="10"/>
      <c r="AK16" s="72"/>
      <c r="AL16" s="72"/>
      <c r="AM16" s="72"/>
      <c r="AN16" s="72"/>
      <c r="AO16" s="72"/>
      <c r="AP16" s="72"/>
      <c r="AQ16" s="72"/>
      <c r="AR16" s="72"/>
    </row>
    <row r="17" spans="1:56" x14ac:dyDescent="0.25">
      <c r="A17" s="47" t="s">
        <v>18</v>
      </c>
      <c r="B17" s="44">
        <v>82.01</v>
      </c>
      <c r="C17" s="44">
        <v>86.39</v>
      </c>
      <c r="D17" s="44">
        <v>92.68</v>
      </c>
      <c r="E17" s="44">
        <v>96.36</v>
      </c>
      <c r="F17" s="44">
        <v>99.47</v>
      </c>
      <c r="G17" s="41">
        <v>103.26</v>
      </c>
      <c r="H17" s="44">
        <v>105.29</v>
      </c>
      <c r="I17" s="44">
        <v>110.04</v>
      </c>
      <c r="J17" s="44">
        <v>122.63</v>
      </c>
      <c r="K17" s="100"/>
      <c r="L17" s="42"/>
      <c r="M17" s="48" t="s">
        <v>18</v>
      </c>
      <c r="N17" s="44"/>
      <c r="O17" s="44">
        <v>86.67</v>
      </c>
      <c r="P17" s="44">
        <v>81.55</v>
      </c>
      <c r="Q17" s="44">
        <v>86.63</v>
      </c>
      <c r="R17" s="44">
        <v>96.25</v>
      </c>
      <c r="S17" s="44">
        <v>116.16</v>
      </c>
      <c r="T17" s="44">
        <v>90.47</v>
      </c>
      <c r="U17" s="44">
        <v>90.635473441108545</v>
      </c>
      <c r="V17" s="44">
        <v>90.896420323325643</v>
      </c>
      <c r="W17" s="44"/>
      <c r="X17" s="28"/>
      <c r="Y17" s="90" t="s">
        <v>18</v>
      </c>
      <c r="Z17" s="7"/>
      <c r="AA17" s="7">
        <v>86.42</v>
      </c>
      <c r="AB17" s="7">
        <v>91.38</v>
      </c>
      <c r="AC17" s="7">
        <v>95.24</v>
      </c>
      <c r="AD17" s="7">
        <v>99.11</v>
      </c>
      <c r="AE17" s="7">
        <v>104.61</v>
      </c>
      <c r="AF17" s="7">
        <v>103.55</v>
      </c>
      <c r="AG17" s="7">
        <v>107.71664559240521</v>
      </c>
      <c r="AH17" s="7">
        <f t="shared" si="0"/>
        <v>118.65641807072238</v>
      </c>
      <c r="AI17" s="7"/>
      <c r="AK17" s="72"/>
      <c r="AL17" s="72"/>
      <c r="AM17" s="72"/>
      <c r="AN17" s="72"/>
      <c r="AO17" s="72"/>
      <c r="AP17" s="72"/>
      <c r="AQ17" s="72"/>
      <c r="AR17" s="72"/>
    </row>
    <row r="18" spans="1:56" x14ac:dyDescent="0.25">
      <c r="A18" s="47" t="s">
        <v>19</v>
      </c>
      <c r="B18" s="44">
        <v>82.14</v>
      </c>
      <c r="C18" s="44">
        <v>86.98</v>
      </c>
      <c r="D18" s="44">
        <v>92.62</v>
      </c>
      <c r="E18" s="44">
        <v>96.37</v>
      </c>
      <c r="F18" s="44">
        <v>99.59</v>
      </c>
      <c r="G18" s="41">
        <v>103.43</v>
      </c>
      <c r="H18" s="44">
        <v>105.23</v>
      </c>
      <c r="I18" s="44">
        <v>110.06</v>
      </c>
      <c r="J18" s="44">
        <v>123.51</v>
      </c>
      <c r="K18" s="100"/>
      <c r="L18" s="42"/>
      <c r="M18" s="48" t="s">
        <v>19</v>
      </c>
      <c r="N18" s="44"/>
      <c r="O18" s="44">
        <v>86.79</v>
      </c>
      <c r="P18" s="44">
        <v>80.8</v>
      </c>
      <c r="Q18" s="44">
        <v>86.69</v>
      </c>
      <c r="R18" s="44">
        <v>98.58</v>
      </c>
      <c r="S18" s="44">
        <v>118.79</v>
      </c>
      <c r="T18" s="44">
        <v>89.02</v>
      </c>
      <c r="U18" s="44">
        <v>90.770739030023094</v>
      </c>
      <c r="V18" s="44">
        <v>96.390669745958448</v>
      </c>
      <c r="W18" s="44"/>
      <c r="X18" s="42"/>
      <c r="Y18" s="89" t="s">
        <v>19</v>
      </c>
      <c r="Z18" s="10"/>
      <c r="AA18" s="10">
        <v>86.96</v>
      </c>
      <c r="AB18" s="10">
        <v>91.24</v>
      </c>
      <c r="AC18" s="10">
        <v>95.25</v>
      </c>
      <c r="AD18" s="10">
        <v>99.48</v>
      </c>
      <c r="AE18" s="10">
        <v>105.02</v>
      </c>
      <c r="AF18" s="10">
        <v>103.31</v>
      </c>
      <c r="AG18" s="10">
        <v>107.75174407290469</v>
      </c>
      <c r="AH18" s="10">
        <f t="shared" si="0"/>
        <v>120.18734405904935</v>
      </c>
      <c r="AI18" s="10"/>
      <c r="AK18" s="72"/>
      <c r="AL18" s="72"/>
      <c r="AM18" s="72"/>
      <c r="AN18" s="72"/>
      <c r="AO18" s="72"/>
      <c r="AP18" s="72"/>
      <c r="AQ18" s="72"/>
      <c r="AR18" s="72"/>
    </row>
    <row r="19" spans="1:56" ht="15.75" thickBot="1" x14ac:dyDescent="0.3">
      <c r="A19" s="47" t="s">
        <v>20</v>
      </c>
      <c r="B19" s="44">
        <v>82.25</v>
      </c>
      <c r="C19" s="44">
        <v>87.51</v>
      </c>
      <c r="D19" s="44">
        <v>92.73</v>
      </c>
      <c r="E19" s="44">
        <v>96.55</v>
      </c>
      <c r="F19" s="45">
        <v>99.7</v>
      </c>
      <c r="G19" s="41">
        <v>103.54</v>
      </c>
      <c r="H19" s="44">
        <v>105.08</v>
      </c>
      <c r="I19" s="44">
        <v>110.6</v>
      </c>
      <c r="J19" s="44">
        <v>124.46</v>
      </c>
      <c r="K19" s="100"/>
      <c r="L19" s="42"/>
      <c r="M19" s="48" t="s">
        <v>20</v>
      </c>
      <c r="N19" s="45"/>
      <c r="O19" s="44">
        <v>84.98</v>
      </c>
      <c r="P19" s="44">
        <v>82.35</v>
      </c>
      <c r="Q19" s="44">
        <v>86.43</v>
      </c>
      <c r="R19" s="44">
        <v>99.94</v>
      </c>
      <c r="S19" s="44">
        <v>117</v>
      </c>
      <c r="T19" s="44">
        <v>88.17</v>
      </c>
      <c r="U19" s="44">
        <v>90.803302540415714</v>
      </c>
      <c r="V19" s="44">
        <v>100.48736720554272</v>
      </c>
      <c r="W19" s="44"/>
      <c r="X19" s="42"/>
      <c r="Y19" s="90" t="s">
        <v>20</v>
      </c>
      <c r="Z19" s="7"/>
      <c r="AA19" s="7">
        <v>87.23</v>
      </c>
      <c r="AB19" s="7">
        <v>91.53</v>
      </c>
      <c r="AC19" s="7">
        <v>95.38</v>
      </c>
      <c r="AD19" s="7">
        <v>99.73</v>
      </c>
      <c r="AE19" s="7">
        <v>104.94</v>
      </c>
      <c r="AF19" s="7">
        <v>103.07</v>
      </c>
      <c r="AG19" s="7">
        <v>108.22640781938053</v>
      </c>
      <c r="AH19" s="7">
        <f t="shared" si="0"/>
        <v>121.56506327437555</v>
      </c>
      <c r="AI19" s="7"/>
      <c r="AK19" s="72"/>
      <c r="AL19" s="72"/>
      <c r="AM19" s="72"/>
      <c r="AN19" s="72"/>
      <c r="AO19" s="72"/>
      <c r="AP19" s="72"/>
      <c r="AQ19" s="72"/>
      <c r="AR19" s="72"/>
    </row>
    <row r="20" spans="1:56" ht="15.75" thickBot="1" x14ac:dyDescent="0.3">
      <c r="A20" s="49" t="s">
        <v>21</v>
      </c>
      <c r="B20" s="50">
        <v>82.47</v>
      </c>
      <c r="C20" s="50">
        <v>88.05</v>
      </c>
      <c r="D20" s="50">
        <v>93.11</v>
      </c>
      <c r="E20" s="50">
        <v>96.92</v>
      </c>
      <c r="F20" s="12">
        <v>100</v>
      </c>
      <c r="G20" s="51">
        <v>103.8</v>
      </c>
      <c r="H20" s="44">
        <v>105.48</v>
      </c>
      <c r="I20" s="44">
        <v>111.41</v>
      </c>
      <c r="J20" s="44">
        <v>126.03</v>
      </c>
      <c r="K20" s="101"/>
      <c r="L20" s="28"/>
      <c r="M20" s="52" t="s">
        <v>21</v>
      </c>
      <c r="N20" s="13">
        <v>100</v>
      </c>
      <c r="O20" s="53">
        <v>84.08</v>
      </c>
      <c r="P20" s="50">
        <v>82.52</v>
      </c>
      <c r="Q20" s="50">
        <v>88.46</v>
      </c>
      <c r="R20" s="44">
        <v>99.55</v>
      </c>
      <c r="S20" s="44">
        <v>113.99</v>
      </c>
      <c r="T20" s="44">
        <v>87.46</v>
      </c>
      <c r="U20" s="44">
        <v>89.925866050808324</v>
      </c>
      <c r="V20" s="44">
        <v>95.431154734411095</v>
      </c>
      <c r="W20" s="106"/>
      <c r="X20" s="42"/>
      <c r="Y20" s="96" t="s">
        <v>21</v>
      </c>
      <c r="Z20" s="97">
        <v>84.24</v>
      </c>
      <c r="AA20" s="97">
        <v>87.6</v>
      </c>
      <c r="AB20" s="97">
        <v>91.88</v>
      </c>
      <c r="AC20" s="97">
        <v>95.95</v>
      </c>
      <c r="AD20" s="97">
        <v>99.95</v>
      </c>
      <c r="AE20" s="97">
        <v>104.88</v>
      </c>
      <c r="AF20" s="97">
        <v>103.33</v>
      </c>
      <c r="AG20" s="97">
        <v>108.81526505577499</v>
      </c>
      <c r="AH20" s="10">
        <f t="shared" si="0"/>
        <v>122.23278948570393</v>
      </c>
      <c r="AI20" s="97"/>
      <c r="AK20" s="72"/>
      <c r="AL20" s="72"/>
      <c r="AM20" s="72"/>
      <c r="AN20" s="72"/>
      <c r="AO20" s="72"/>
      <c r="AP20" s="72"/>
      <c r="AQ20" s="72"/>
      <c r="AR20" s="72"/>
    </row>
    <row r="21" spans="1:56" ht="15.75" thickBot="1" x14ac:dyDescent="0.3">
      <c r="A21" s="54"/>
      <c r="B21" s="42"/>
      <c r="C21" s="42"/>
      <c r="D21" s="42"/>
      <c r="E21" s="42"/>
      <c r="F21" s="42"/>
      <c r="G21" s="42"/>
      <c r="H21" s="42"/>
      <c r="I21" s="42"/>
      <c r="J21" s="42"/>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1"/>
      <c r="BC21" s="1"/>
      <c r="BD21" s="1"/>
    </row>
    <row r="22" spans="1:56" ht="15" customHeight="1" thickBot="1" x14ac:dyDescent="0.3">
      <c r="A22" s="111" t="s">
        <v>22</v>
      </c>
      <c r="B22" s="112"/>
      <c r="C22" s="112"/>
      <c r="D22" s="112"/>
      <c r="E22" s="112"/>
      <c r="F22" s="112"/>
      <c r="G22" s="112"/>
      <c r="H22" s="112"/>
      <c r="I22" s="113"/>
      <c r="K22" s="28"/>
      <c r="L22" s="28"/>
      <c r="M22" s="114" t="s">
        <v>23</v>
      </c>
      <c r="N22" s="115"/>
      <c r="O22" s="115"/>
      <c r="P22" s="115"/>
      <c r="Q22" s="115"/>
      <c r="R22" s="115"/>
      <c r="S22" s="115"/>
      <c r="T22" s="115"/>
      <c r="U22" s="116"/>
      <c r="Y22" s="28"/>
      <c r="Z22" s="117" t="s">
        <v>24</v>
      </c>
      <c r="AA22" s="118"/>
      <c r="AB22" s="119"/>
      <c r="AF22" s="28"/>
      <c r="AG22" s="28"/>
      <c r="AH22" s="28"/>
      <c r="AI22" s="28"/>
    </row>
    <row r="23" spans="1:56" ht="23.25" thickBot="1" x14ac:dyDescent="0.3">
      <c r="A23" s="54"/>
      <c r="B23" s="42"/>
      <c r="C23" s="42"/>
      <c r="D23" s="42"/>
      <c r="E23" s="42"/>
      <c r="F23" s="42"/>
      <c r="G23" s="42"/>
      <c r="H23" s="42"/>
      <c r="I23" s="42"/>
      <c r="K23" s="28"/>
      <c r="L23" s="28"/>
      <c r="M23" s="28"/>
      <c r="N23" s="28"/>
      <c r="O23" s="28"/>
      <c r="P23" s="28"/>
      <c r="Q23" s="28"/>
      <c r="R23" s="28"/>
      <c r="S23" s="28"/>
      <c r="T23" s="28"/>
      <c r="U23" s="28"/>
      <c r="Y23" s="55" t="s">
        <v>25</v>
      </c>
      <c r="Z23" s="56" t="s">
        <v>26</v>
      </c>
      <c r="AA23" s="57" t="s">
        <v>27</v>
      </c>
      <c r="AB23" s="58" t="s">
        <v>28</v>
      </c>
      <c r="AF23" s="28"/>
      <c r="AG23" s="28"/>
      <c r="AH23" s="28"/>
      <c r="AI23" s="28"/>
      <c r="AJ23" s="28"/>
    </row>
    <row r="24" spans="1:56" ht="15.75" thickBot="1" x14ac:dyDescent="0.3">
      <c r="A24" s="16" t="s">
        <v>3</v>
      </c>
      <c r="B24" s="29">
        <v>2014</v>
      </c>
      <c r="C24" s="29">
        <v>2015</v>
      </c>
      <c r="D24" s="59">
        <v>2016</v>
      </c>
      <c r="E24" s="31">
        <v>2017</v>
      </c>
      <c r="F24" s="32">
        <v>2018</v>
      </c>
      <c r="G24" s="32">
        <v>2019</v>
      </c>
      <c r="H24" s="32">
        <v>2020</v>
      </c>
      <c r="I24" s="32">
        <v>2021</v>
      </c>
      <c r="K24" s="28"/>
      <c r="L24" s="28"/>
      <c r="M24" s="81" t="s">
        <v>3</v>
      </c>
      <c r="N24" s="82">
        <v>2014</v>
      </c>
      <c r="O24" s="82">
        <v>2015</v>
      </c>
      <c r="P24" s="82">
        <v>2016</v>
      </c>
      <c r="Q24" s="82">
        <v>2017</v>
      </c>
      <c r="R24" s="32">
        <v>2018</v>
      </c>
      <c r="S24" s="32">
        <v>2019</v>
      </c>
      <c r="T24" s="32">
        <v>2020</v>
      </c>
      <c r="U24" s="32">
        <v>2021</v>
      </c>
      <c r="Y24" s="60">
        <v>2014</v>
      </c>
      <c r="Z24" s="61">
        <v>20533.333333333332</v>
      </c>
      <c r="AA24" s="62">
        <v>616000</v>
      </c>
      <c r="AB24" s="63">
        <v>4.495335029686176E-2</v>
      </c>
    </row>
    <row r="25" spans="1:56" x14ac:dyDescent="0.25">
      <c r="A25" s="22" t="s">
        <v>10</v>
      </c>
      <c r="B25" s="20">
        <v>79.010000000000005</v>
      </c>
      <c r="C25" s="20">
        <v>80.8</v>
      </c>
      <c r="D25" s="20">
        <v>84.6</v>
      </c>
      <c r="E25" s="20">
        <v>86.18</v>
      </c>
      <c r="F25" s="21">
        <v>89.86</v>
      </c>
      <c r="G25" s="20">
        <v>92.82</v>
      </c>
      <c r="H25" s="64">
        <v>96.16</v>
      </c>
      <c r="I25" s="76">
        <v>100.93</v>
      </c>
      <c r="K25" s="42"/>
      <c r="L25" s="42"/>
      <c r="M25" s="6" t="s">
        <v>10</v>
      </c>
      <c r="N25" s="7">
        <v>82.92</v>
      </c>
      <c r="O25" s="7">
        <v>85.01</v>
      </c>
      <c r="P25" s="7">
        <v>88</v>
      </c>
      <c r="Q25" s="7">
        <v>91.07</v>
      </c>
      <c r="R25" s="8">
        <v>93.94</v>
      </c>
      <c r="S25" s="20">
        <v>96.21</v>
      </c>
      <c r="T25" s="64">
        <v>98.82</v>
      </c>
      <c r="U25" s="76">
        <v>100.73</v>
      </c>
      <c r="Y25" s="60">
        <v>2015</v>
      </c>
      <c r="Z25" s="61">
        <v>21478.333333333332</v>
      </c>
      <c r="AA25" s="62">
        <v>644350</v>
      </c>
      <c r="AB25" s="63">
        <v>4.6022727272727382E-2</v>
      </c>
    </row>
    <row r="26" spans="1:56" x14ac:dyDescent="0.25">
      <c r="A26" s="17" t="s">
        <v>11</v>
      </c>
      <c r="B26" s="10">
        <v>79.760000000000005</v>
      </c>
      <c r="C26" s="10">
        <v>81.55</v>
      </c>
      <c r="D26" s="10">
        <v>85.31</v>
      </c>
      <c r="E26" s="10">
        <v>87.44</v>
      </c>
      <c r="F26" s="10">
        <v>90.81</v>
      </c>
      <c r="G26" s="10">
        <v>93.64</v>
      </c>
      <c r="H26" s="10">
        <v>96.91</v>
      </c>
      <c r="I26" s="77">
        <v>101.34</v>
      </c>
      <c r="K26" s="42"/>
      <c r="L26" s="42"/>
      <c r="M26" s="9" t="s">
        <v>11</v>
      </c>
      <c r="N26" s="10">
        <v>83.47</v>
      </c>
      <c r="O26" s="10">
        <v>85.56</v>
      </c>
      <c r="P26" s="10">
        <v>88.79</v>
      </c>
      <c r="Q26" s="10">
        <v>92.38</v>
      </c>
      <c r="R26" s="10">
        <v>94.54</v>
      </c>
      <c r="S26" s="10">
        <v>96.86</v>
      </c>
      <c r="T26" s="10">
        <v>99.46</v>
      </c>
      <c r="U26" s="77">
        <v>101.14100000000001</v>
      </c>
      <c r="Y26" s="60">
        <v>2016</v>
      </c>
      <c r="Z26" s="61">
        <v>22981.833333333332</v>
      </c>
      <c r="AA26" s="62">
        <v>689455</v>
      </c>
      <c r="AB26" s="63">
        <v>7.0000775975789464E-2</v>
      </c>
    </row>
    <row r="27" spans="1:56" x14ac:dyDescent="0.25">
      <c r="A27" s="18" t="s">
        <v>12</v>
      </c>
      <c r="B27" s="7">
        <v>80.12</v>
      </c>
      <c r="C27" s="7">
        <v>81.99</v>
      </c>
      <c r="D27" s="7">
        <v>85.5</v>
      </c>
      <c r="E27" s="7">
        <v>87.69</v>
      </c>
      <c r="F27" s="7">
        <v>91.11</v>
      </c>
      <c r="G27" s="7">
        <v>93.89</v>
      </c>
      <c r="H27" s="7">
        <v>97.19</v>
      </c>
      <c r="I27" s="76">
        <v>101.94</v>
      </c>
      <c r="K27" s="42"/>
      <c r="L27" s="42"/>
      <c r="M27" s="11" t="s">
        <v>12</v>
      </c>
      <c r="N27" s="7">
        <v>83.87</v>
      </c>
      <c r="O27" s="7">
        <v>85.96</v>
      </c>
      <c r="P27" s="7">
        <v>89.43</v>
      </c>
      <c r="Q27" s="7">
        <v>93</v>
      </c>
      <c r="R27" s="7">
        <v>94.97</v>
      </c>
      <c r="S27" s="7">
        <v>97.06</v>
      </c>
      <c r="T27" s="7">
        <v>99.6</v>
      </c>
      <c r="U27" s="76">
        <v>101.4</v>
      </c>
      <c r="Y27" s="60">
        <v>2017</v>
      </c>
      <c r="Z27" s="61">
        <v>24590.566666666666</v>
      </c>
      <c r="AA27" s="23">
        <v>737717</v>
      </c>
      <c r="AB27" s="63">
        <v>7.0000217563147782E-2</v>
      </c>
    </row>
    <row r="28" spans="1:56" x14ac:dyDescent="0.25">
      <c r="A28" s="17" t="s">
        <v>13</v>
      </c>
      <c r="B28" s="10">
        <v>80.14</v>
      </c>
      <c r="C28" s="10">
        <v>82.26</v>
      </c>
      <c r="D28" s="10">
        <v>85.63</v>
      </c>
      <c r="E28" s="10">
        <v>87.49</v>
      </c>
      <c r="F28" s="10">
        <v>91.38</v>
      </c>
      <c r="G28" s="10">
        <v>94.12</v>
      </c>
      <c r="H28" s="10">
        <v>97.59</v>
      </c>
      <c r="I28" s="77">
        <v>101.93</v>
      </c>
      <c r="K28" s="42"/>
      <c r="L28" s="42"/>
      <c r="M28" s="9" t="s">
        <v>13</v>
      </c>
      <c r="N28" s="10">
        <v>84.14</v>
      </c>
      <c r="O28" s="10">
        <v>86.41</v>
      </c>
      <c r="P28" s="10">
        <v>89.56</v>
      </c>
      <c r="Q28" s="10">
        <v>93.05</v>
      </c>
      <c r="R28" s="10">
        <v>95.08</v>
      </c>
      <c r="S28" s="10">
        <v>97.21</v>
      </c>
      <c r="T28" s="10">
        <v>99.63</v>
      </c>
      <c r="U28" s="77">
        <v>101.48</v>
      </c>
      <c r="Y28" s="60">
        <v>2018</v>
      </c>
      <c r="Z28" s="65">
        <v>26041.4</v>
      </c>
      <c r="AA28" s="62">
        <v>781242</v>
      </c>
      <c r="AB28" s="63">
        <v>5.8999589273393438E-2</v>
      </c>
    </row>
    <row r="29" spans="1:56" x14ac:dyDescent="0.25">
      <c r="A29" s="18" t="s">
        <v>14</v>
      </c>
      <c r="B29" s="7">
        <v>80.180000000000007</v>
      </c>
      <c r="C29" s="7">
        <v>82.34</v>
      </c>
      <c r="D29" s="7">
        <v>85.77</v>
      </c>
      <c r="E29" s="7">
        <v>87.36</v>
      </c>
      <c r="F29" s="7">
        <v>91.66</v>
      </c>
      <c r="G29" s="7">
        <v>94.45</v>
      </c>
      <c r="H29" s="7">
        <v>98.07</v>
      </c>
      <c r="I29" s="76">
        <v>102.39</v>
      </c>
      <c r="K29" s="42"/>
      <c r="L29" s="42"/>
      <c r="M29" s="11" t="s">
        <v>14</v>
      </c>
      <c r="N29" s="7">
        <v>84.18</v>
      </c>
      <c r="O29" s="7">
        <v>86.43</v>
      </c>
      <c r="P29" s="7">
        <v>89.76</v>
      </c>
      <c r="Q29" s="7">
        <v>93.2</v>
      </c>
      <c r="R29" s="7">
        <v>95.14</v>
      </c>
      <c r="S29" s="7">
        <v>97.39</v>
      </c>
      <c r="T29" s="7">
        <v>99.67</v>
      </c>
      <c r="U29" s="76">
        <v>101.83</v>
      </c>
      <c r="Y29" s="60">
        <v>2019</v>
      </c>
      <c r="Z29" s="65">
        <v>27603.866666666665</v>
      </c>
      <c r="AA29" s="62">
        <v>828116</v>
      </c>
      <c r="AB29" s="63">
        <v>5.9999334393184167E-2</v>
      </c>
      <c r="AC29" s="66"/>
      <c r="AF29" s="67"/>
    </row>
    <row r="30" spans="1:56" x14ac:dyDescent="0.25">
      <c r="A30" s="17" t="s">
        <v>15</v>
      </c>
      <c r="B30" s="10">
        <v>80.150000000000006</v>
      </c>
      <c r="C30" s="10">
        <v>82.49</v>
      </c>
      <c r="D30" s="10">
        <v>85.89</v>
      </c>
      <c r="E30" s="10">
        <v>87.23</v>
      </c>
      <c r="F30" s="10">
        <v>91.71</v>
      </c>
      <c r="G30" s="10">
        <v>94.49</v>
      </c>
      <c r="H30" s="10">
        <v>98.13</v>
      </c>
      <c r="I30" s="77">
        <v>102.8</v>
      </c>
      <c r="K30" s="42"/>
      <c r="L30" s="42"/>
      <c r="M30" s="9" t="s">
        <v>15</v>
      </c>
      <c r="N30" s="10">
        <v>84.2</v>
      </c>
      <c r="O30" s="10">
        <v>86.42</v>
      </c>
      <c r="P30" s="10">
        <v>89.78</v>
      </c>
      <c r="Q30" s="10">
        <v>93.24</v>
      </c>
      <c r="R30" s="10">
        <v>95.18</v>
      </c>
      <c r="S30" s="10">
        <v>97.49</v>
      </c>
      <c r="T30" s="10">
        <v>99.75</v>
      </c>
      <c r="U30" s="77">
        <v>102.06</v>
      </c>
      <c r="Y30" s="68">
        <v>2020</v>
      </c>
      <c r="Z30" s="69">
        <v>29260.1</v>
      </c>
      <c r="AA30" s="23">
        <v>877803</v>
      </c>
      <c r="AB30" s="63">
        <v>0.06</v>
      </c>
      <c r="AC30" s="67"/>
    </row>
    <row r="31" spans="1:56" x14ac:dyDescent="0.25">
      <c r="A31" s="18" t="s">
        <v>16</v>
      </c>
      <c r="B31" s="7">
        <v>80.17</v>
      </c>
      <c r="C31" s="7">
        <v>82.5</v>
      </c>
      <c r="D31" s="7">
        <v>86</v>
      </c>
      <c r="E31" s="7">
        <v>87.26</v>
      </c>
      <c r="F31" s="7">
        <v>91.78</v>
      </c>
      <c r="G31" s="7">
        <v>94.56</v>
      </c>
      <c r="H31" s="7">
        <v>98.33</v>
      </c>
      <c r="I31" s="76">
        <v>103.5</v>
      </c>
      <c r="K31" s="42"/>
      <c r="L31" s="42"/>
      <c r="M31" s="11" t="s">
        <v>16</v>
      </c>
      <c r="N31" s="7">
        <v>84.27</v>
      </c>
      <c r="O31" s="7">
        <v>86.49</v>
      </c>
      <c r="P31" s="7">
        <v>89.95</v>
      </c>
      <c r="Q31" s="7">
        <v>93.3</v>
      </c>
      <c r="R31" s="7">
        <v>95.23</v>
      </c>
      <c r="S31" s="7">
        <v>97.49</v>
      </c>
      <c r="T31" s="7">
        <v>99.82</v>
      </c>
      <c r="U31" s="76">
        <v>102.65</v>
      </c>
      <c r="Y31" s="68">
        <v>2021</v>
      </c>
      <c r="Z31" s="69">
        <f>+Tabla7157[[#This Row],[Monto Mensual]]/30</f>
        <v>30284.2</v>
      </c>
      <c r="AA31" s="23">
        <v>908526</v>
      </c>
      <c r="AB31" s="70">
        <f>+Tabla7157[[#This Row],[Monto Mensual]]/AA30-1</f>
        <v>3.4999880383183912E-2</v>
      </c>
    </row>
    <row r="32" spans="1:56" x14ac:dyDescent="0.25">
      <c r="A32" s="17" t="s">
        <v>17</v>
      </c>
      <c r="B32" s="10">
        <v>80.12</v>
      </c>
      <c r="C32" s="10">
        <v>82.69</v>
      </c>
      <c r="D32" s="10">
        <v>86.02</v>
      </c>
      <c r="E32" s="10">
        <v>87.35</v>
      </c>
      <c r="F32" s="10">
        <v>91.84</v>
      </c>
      <c r="G32" s="10">
        <v>94.64</v>
      </c>
      <c r="H32" s="10">
        <v>98.48</v>
      </c>
      <c r="I32" s="77">
        <v>103.624</v>
      </c>
      <c r="K32" s="42"/>
      <c r="L32" s="42"/>
      <c r="M32" s="9" t="s">
        <v>17</v>
      </c>
      <c r="N32" s="10">
        <v>84.34</v>
      </c>
      <c r="O32" s="10">
        <v>86.52</v>
      </c>
      <c r="P32" s="10">
        <v>89.97</v>
      </c>
      <c r="Q32" s="10">
        <v>93.35</v>
      </c>
      <c r="R32" s="10">
        <v>95.27</v>
      </c>
      <c r="S32" s="10">
        <v>97.57</v>
      </c>
      <c r="T32" s="10">
        <v>99.83</v>
      </c>
      <c r="U32" s="77">
        <v>102.84699999999999</v>
      </c>
      <c r="Y32" s="68">
        <v>2022</v>
      </c>
      <c r="Z32" s="69">
        <f>+Tabla7157[[#This Row],[Monto Mensual]]/30</f>
        <v>33333.333333333336</v>
      </c>
      <c r="AA32" s="23">
        <v>1000000</v>
      </c>
      <c r="AB32" s="70">
        <f>+Tabla7157[[#This Row],[Monto Mensual]]/AA31-1</f>
        <v>0.10068396501586085</v>
      </c>
    </row>
    <row r="33" spans="1:56" x14ac:dyDescent="0.25">
      <c r="A33" s="18" t="s">
        <v>18</v>
      </c>
      <c r="B33" s="7">
        <v>80.08</v>
      </c>
      <c r="C33" s="7">
        <v>83.12</v>
      </c>
      <c r="D33" s="7">
        <v>85.65</v>
      </c>
      <c r="E33" s="7">
        <v>87.84</v>
      </c>
      <c r="F33" s="7">
        <v>91.91</v>
      </c>
      <c r="G33" s="7">
        <v>94.77</v>
      </c>
      <c r="H33" s="7">
        <v>98.67</v>
      </c>
      <c r="I33" s="76">
        <v>103.43899999999999</v>
      </c>
      <c r="K33" s="42"/>
      <c r="L33" s="42"/>
      <c r="M33" s="11" t="s">
        <v>18</v>
      </c>
      <c r="N33" s="7">
        <v>84.39</v>
      </c>
      <c r="O33" s="7">
        <v>86.62</v>
      </c>
      <c r="P33" s="7">
        <v>90</v>
      </c>
      <c r="Q33" s="7">
        <v>93.3</v>
      </c>
      <c r="R33" s="7">
        <v>95.3</v>
      </c>
      <c r="S33" s="7">
        <v>97.64</v>
      </c>
      <c r="T33" s="7">
        <v>99.9</v>
      </c>
      <c r="U33" s="76">
        <v>102.914</v>
      </c>
      <c r="Y33" s="60">
        <v>2023</v>
      </c>
      <c r="Z33" s="69">
        <f>+Tabla7157[[#This Row],[Monto Mensual]]/30</f>
        <v>38666.666666666664</v>
      </c>
      <c r="AA33" s="62">
        <v>1160000</v>
      </c>
      <c r="AB33" s="70">
        <f>+Tabla7157[[#This Row],[Monto Mensual]]/AA32-1</f>
        <v>0.15999999999999992</v>
      </c>
    </row>
    <row r="34" spans="1:56" x14ac:dyDescent="0.25">
      <c r="A34" s="17" t="s">
        <v>19</v>
      </c>
      <c r="B34" s="10">
        <v>79.98</v>
      </c>
      <c r="C34" s="10">
        <v>83.22</v>
      </c>
      <c r="D34" s="10">
        <v>85.55</v>
      </c>
      <c r="E34" s="10">
        <v>88.28</v>
      </c>
      <c r="F34" s="10">
        <v>91.93</v>
      </c>
      <c r="G34" s="10">
        <v>95.14</v>
      </c>
      <c r="H34" s="10">
        <v>99.04</v>
      </c>
      <c r="I34" s="77">
        <f>+'[1]Índices Base'!R67</f>
        <v>103.624</v>
      </c>
      <c r="K34" s="42"/>
      <c r="L34" s="42"/>
      <c r="M34" s="9" t="s">
        <v>19</v>
      </c>
      <c r="N34" s="10">
        <v>84.42</v>
      </c>
      <c r="O34" s="10">
        <v>86.73</v>
      </c>
      <c r="P34" s="10">
        <v>90.05</v>
      </c>
      <c r="Q34" s="10">
        <v>93.32</v>
      </c>
      <c r="R34" s="10">
        <v>95.3</v>
      </c>
      <c r="S34" s="10">
        <v>97.65</v>
      </c>
      <c r="T34" s="10">
        <v>99.87</v>
      </c>
      <c r="U34" s="77">
        <v>103.066</v>
      </c>
      <c r="Y34" s="71"/>
      <c r="Z34" s="69"/>
      <c r="AA34" s="23"/>
      <c r="AB34" s="70"/>
    </row>
    <row r="35" spans="1:56" ht="15.75" thickBot="1" x14ac:dyDescent="0.3">
      <c r="A35" s="18" t="s">
        <v>20</v>
      </c>
      <c r="B35" s="7">
        <v>80.03</v>
      </c>
      <c r="C35" s="7">
        <v>83.35</v>
      </c>
      <c r="D35" s="7">
        <v>85.37</v>
      </c>
      <c r="E35" s="7">
        <v>88.66</v>
      </c>
      <c r="F35" s="7">
        <v>91.94</v>
      </c>
      <c r="G35" s="7">
        <v>95.18</v>
      </c>
      <c r="H35" s="73">
        <v>99.58</v>
      </c>
      <c r="I35" s="76">
        <f>+'[1]Índices Base'!R68</f>
        <v>103.43899999999999</v>
      </c>
      <c r="K35" s="42"/>
      <c r="L35" s="42"/>
      <c r="M35" s="11" t="s">
        <v>20</v>
      </c>
      <c r="N35" s="7">
        <v>84.51</v>
      </c>
      <c r="O35" s="7">
        <v>86.78</v>
      </c>
      <c r="P35" s="7">
        <v>89.94</v>
      </c>
      <c r="Q35" s="7">
        <v>93.37</v>
      </c>
      <c r="R35" s="7">
        <v>95.31</v>
      </c>
      <c r="S35" s="7">
        <v>97.73</v>
      </c>
      <c r="T35" s="73">
        <v>99.94</v>
      </c>
      <c r="U35" s="76">
        <v>103.146</v>
      </c>
      <c r="Y35" s="71"/>
      <c r="Z35" s="69"/>
      <c r="AA35" s="23"/>
      <c r="AB35" s="70"/>
    </row>
    <row r="36" spans="1:56" ht="15.75" thickBot="1" x14ac:dyDescent="0.3">
      <c r="A36" s="19" t="s">
        <v>21</v>
      </c>
      <c r="B36" s="15">
        <v>80.12</v>
      </c>
      <c r="C36" s="15">
        <v>83.41</v>
      </c>
      <c r="D36" s="15">
        <v>85.15</v>
      </c>
      <c r="E36" s="15">
        <v>88.92</v>
      </c>
      <c r="F36" s="15">
        <v>92.03</v>
      </c>
      <c r="G36" s="74">
        <v>95.23</v>
      </c>
      <c r="H36" s="75">
        <v>100</v>
      </c>
      <c r="I36" s="5">
        <v>103.77510448663701</v>
      </c>
      <c r="K36" s="42"/>
      <c r="L36" s="42"/>
      <c r="M36" s="14" t="s">
        <v>21</v>
      </c>
      <c r="N36" s="15">
        <v>84.6</v>
      </c>
      <c r="O36" s="15">
        <v>86.85</v>
      </c>
      <c r="P36" s="15">
        <v>89.96</v>
      </c>
      <c r="Q36" s="15">
        <v>93.35</v>
      </c>
      <c r="R36" s="15">
        <v>95.34</v>
      </c>
      <c r="S36" s="74">
        <v>97.74</v>
      </c>
      <c r="T36" s="83">
        <v>100</v>
      </c>
      <c r="U36" s="84">
        <v>103.2109876026189</v>
      </c>
      <c r="Y36" s="60"/>
      <c r="Z36" s="61"/>
      <c r="AA36" s="62"/>
      <c r="AB36" s="63"/>
    </row>
    <row r="37" spans="1:56" ht="15.75" thickBot="1" x14ac:dyDescent="0.3">
      <c r="AC37" s="1"/>
    </row>
    <row r="38" spans="1:56" ht="14.45" customHeight="1" x14ac:dyDescent="0.25">
      <c r="A38" s="130" t="s">
        <v>31</v>
      </c>
      <c r="B38" s="131"/>
      <c r="C38" s="131"/>
      <c r="D38" s="131"/>
      <c r="E38" s="131"/>
      <c r="F38" s="131"/>
      <c r="G38" s="131"/>
      <c r="H38" s="131"/>
      <c r="I38" s="132"/>
      <c r="J38" s="78"/>
      <c r="K38" s="1"/>
      <c r="L38" s="1"/>
      <c r="M38" s="130" t="s">
        <v>31</v>
      </c>
      <c r="N38" s="131"/>
      <c r="O38" s="131"/>
      <c r="P38" s="131"/>
      <c r="Q38" s="131"/>
      <c r="R38" s="131"/>
      <c r="S38" s="131"/>
      <c r="T38" s="131"/>
      <c r="U38" s="132"/>
      <c r="V38" s="78"/>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x14ac:dyDescent="0.25">
      <c r="A39" s="133"/>
      <c r="B39" s="134"/>
      <c r="C39" s="134"/>
      <c r="D39" s="134"/>
      <c r="E39" s="134"/>
      <c r="F39" s="134"/>
      <c r="G39" s="134"/>
      <c r="H39" s="134"/>
      <c r="I39" s="135"/>
      <c r="J39" s="78"/>
      <c r="M39" s="133"/>
      <c r="N39" s="134"/>
      <c r="O39" s="134"/>
      <c r="P39" s="134"/>
      <c r="Q39" s="134"/>
      <c r="R39" s="134"/>
      <c r="S39" s="134"/>
      <c r="T39" s="134"/>
      <c r="U39" s="135"/>
      <c r="V39" s="78"/>
      <c r="AC39" s="1"/>
    </row>
    <row r="40" spans="1:56" x14ac:dyDescent="0.25">
      <c r="A40" s="133"/>
      <c r="B40" s="134"/>
      <c r="C40" s="134"/>
      <c r="D40" s="134"/>
      <c r="E40" s="134"/>
      <c r="F40" s="134"/>
      <c r="G40" s="134"/>
      <c r="H40" s="134"/>
      <c r="I40" s="135"/>
      <c r="J40" s="78"/>
      <c r="M40" s="133"/>
      <c r="N40" s="134"/>
      <c r="O40" s="134"/>
      <c r="P40" s="134"/>
      <c r="Q40" s="134"/>
      <c r="R40" s="134"/>
      <c r="S40" s="134"/>
      <c r="T40" s="134"/>
      <c r="U40" s="135"/>
      <c r="V40" s="78"/>
    </row>
    <row r="41" spans="1:56" x14ac:dyDescent="0.25">
      <c r="A41" s="133"/>
      <c r="B41" s="134"/>
      <c r="C41" s="134"/>
      <c r="D41" s="134"/>
      <c r="E41" s="134"/>
      <c r="F41" s="134"/>
      <c r="G41" s="134"/>
      <c r="H41" s="134"/>
      <c r="I41" s="135"/>
      <c r="J41" s="78"/>
      <c r="M41" s="133"/>
      <c r="N41" s="134"/>
      <c r="O41" s="134"/>
      <c r="P41" s="134"/>
      <c r="Q41" s="134"/>
      <c r="R41" s="134"/>
      <c r="S41" s="134"/>
      <c r="T41" s="134"/>
      <c r="U41" s="135"/>
      <c r="V41" s="78"/>
    </row>
    <row r="42" spans="1:56" x14ac:dyDescent="0.25">
      <c r="A42" s="133"/>
      <c r="B42" s="134"/>
      <c r="C42" s="134"/>
      <c r="D42" s="134"/>
      <c r="E42" s="134"/>
      <c r="F42" s="134"/>
      <c r="G42" s="134"/>
      <c r="H42" s="134"/>
      <c r="I42" s="135"/>
      <c r="J42" s="78"/>
      <c r="M42" s="133"/>
      <c r="N42" s="134"/>
      <c r="O42" s="134"/>
      <c r="P42" s="134"/>
      <c r="Q42" s="134"/>
      <c r="R42" s="134"/>
      <c r="S42" s="134"/>
      <c r="T42" s="134"/>
      <c r="U42" s="135"/>
      <c r="V42" s="78"/>
    </row>
    <row r="43" spans="1:56" ht="15.75" thickBot="1" x14ac:dyDescent="0.3">
      <c r="A43" s="136"/>
      <c r="B43" s="137"/>
      <c r="C43" s="137"/>
      <c r="D43" s="137"/>
      <c r="E43" s="137"/>
      <c r="F43" s="137"/>
      <c r="G43" s="137"/>
      <c r="H43" s="137"/>
      <c r="I43" s="138"/>
      <c r="J43" s="78"/>
      <c r="M43" s="136"/>
      <c r="N43" s="137"/>
      <c r="O43" s="137"/>
      <c r="P43" s="137"/>
      <c r="Q43" s="137"/>
      <c r="R43" s="137"/>
      <c r="S43" s="137"/>
      <c r="T43" s="137"/>
      <c r="U43" s="138"/>
      <c r="V43" s="78"/>
    </row>
    <row r="44" spans="1:56" ht="15.75" thickBot="1" x14ac:dyDescent="0.3"/>
    <row r="45" spans="1:56" ht="14.45" customHeight="1" x14ac:dyDescent="0.25">
      <c r="E45" s="120" t="s">
        <v>35</v>
      </c>
      <c r="F45" s="121"/>
      <c r="G45" s="121"/>
      <c r="H45" s="121"/>
      <c r="I45" s="121"/>
      <c r="J45" s="121"/>
      <c r="K45" s="121"/>
      <c r="L45" s="121"/>
      <c r="M45" s="121"/>
      <c r="N45" s="121"/>
      <c r="O45" s="121"/>
      <c r="P45" s="121"/>
      <c r="Q45" s="121"/>
      <c r="R45" s="121"/>
      <c r="S45" s="122"/>
    </row>
    <row r="46" spans="1:56" x14ac:dyDescent="0.25">
      <c r="E46" s="127"/>
      <c r="F46" s="128"/>
      <c r="G46" s="128"/>
      <c r="H46" s="128"/>
      <c r="I46" s="128"/>
      <c r="J46" s="128"/>
      <c r="K46" s="128"/>
      <c r="L46" s="128"/>
      <c r="M46" s="128"/>
      <c r="N46" s="128"/>
      <c r="O46" s="128"/>
      <c r="P46" s="128"/>
      <c r="Q46" s="128"/>
      <c r="R46" s="128"/>
      <c r="S46" s="129"/>
    </row>
    <row r="47" spans="1:56" x14ac:dyDescent="0.25">
      <c r="E47" s="127"/>
      <c r="F47" s="128"/>
      <c r="G47" s="128"/>
      <c r="H47" s="128"/>
      <c r="I47" s="128"/>
      <c r="J47" s="128"/>
      <c r="K47" s="128"/>
      <c r="L47" s="128"/>
      <c r="M47" s="128"/>
      <c r="N47" s="128"/>
      <c r="O47" s="128"/>
      <c r="P47" s="128"/>
      <c r="Q47" s="128"/>
      <c r="R47" s="128"/>
      <c r="S47" s="129"/>
    </row>
    <row r="48" spans="1:56" x14ac:dyDescent="0.25">
      <c r="E48" s="127"/>
      <c r="F48" s="128"/>
      <c r="G48" s="128"/>
      <c r="H48" s="128"/>
      <c r="I48" s="128"/>
      <c r="J48" s="128"/>
      <c r="K48" s="128"/>
      <c r="L48" s="128"/>
      <c r="M48" s="128"/>
      <c r="N48" s="128"/>
      <c r="O48" s="128"/>
      <c r="P48" s="128"/>
      <c r="Q48" s="128"/>
      <c r="R48" s="128"/>
      <c r="S48" s="129"/>
    </row>
    <row r="49" spans="1:23" x14ac:dyDescent="0.25">
      <c r="E49" s="127"/>
      <c r="F49" s="128"/>
      <c r="G49" s="128"/>
      <c r="H49" s="128"/>
      <c r="I49" s="128"/>
      <c r="J49" s="128"/>
      <c r="K49" s="128"/>
      <c r="L49" s="128"/>
      <c r="M49" s="128"/>
      <c r="N49" s="128"/>
      <c r="O49" s="128"/>
      <c r="P49" s="128"/>
      <c r="Q49" s="128"/>
      <c r="R49" s="128"/>
      <c r="S49" s="129"/>
    </row>
    <row r="50" spans="1:23" ht="15.75" thickBot="1" x14ac:dyDescent="0.3">
      <c r="E50" s="123"/>
      <c r="F50" s="124"/>
      <c r="G50" s="124"/>
      <c r="H50" s="124"/>
      <c r="I50" s="124"/>
      <c r="J50" s="124"/>
      <c r="K50" s="124"/>
      <c r="L50" s="124"/>
      <c r="M50" s="124"/>
      <c r="N50" s="124"/>
      <c r="O50" s="124"/>
      <c r="P50" s="124"/>
      <c r="Q50" s="124"/>
      <c r="R50" s="124"/>
      <c r="S50" s="125"/>
    </row>
    <row r="51" spans="1:23" ht="15.75" thickBot="1" x14ac:dyDescent="0.3"/>
    <row r="52" spans="1:23" ht="15.75" thickBot="1" x14ac:dyDescent="0.3">
      <c r="A52" s="139" t="s">
        <v>33</v>
      </c>
      <c r="B52" s="112"/>
      <c r="C52" s="112"/>
      <c r="D52" s="112"/>
      <c r="E52" s="112"/>
      <c r="F52" s="112"/>
      <c r="G52" s="112"/>
      <c r="H52" s="112"/>
      <c r="I52" s="112"/>
      <c r="J52" s="112"/>
      <c r="K52" s="113"/>
      <c r="L52" s="1"/>
      <c r="M52" s="139" t="s">
        <v>34</v>
      </c>
      <c r="N52" s="112"/>
      <c r="O52" s="112"/>
      <c r="P52" s="112"/>
      <c r="Q52" s="112"/>
      <c r="R52" s="112"/>
      <c r="S52" s="112"/>
      <c r="T52" s="112"/>
      <c r="U52" s="112"/>
      <c r="V52" s="112"/>
      <c r="W52" s="113"/>
    </row>
    <row r="53" spans="1:23" ht="15.75" thickBot="1" x14ac:dyDescent="0.3"/>
    <row r="54" spans="1:23" ht="15.75" thickBot="1" x14ac:dyDescent="0.3">
      <c r="A54" s="85" t="s">
        <v>3</v>
      </c>
      <c r="B54" s="29" t="s">
        <v>4</v>
      </c>
      <c r="C54" s="29" t="s">
        <v>5</v>
      </c>
      <c r="D54" s="30" t="s">
        <v>6</v>
      </c>
      <c r="E54" s="86" t="s">
        <v>7</v>
      </c>
      <c r="F54" s="32" t="s">
        <v>8</v>
      </c>
      <c r="G54" s="32" t="s">
        <v>9</v>
      </c>
      <c r="H54" s="33" t="s">
        <v>29</v>
      </c>
      <c r="I54" s="33" t="s">
        <v>30</v>
      </c>
      <c r="J54" s="33" t="s">
        <v>32</v>
      </c>
      <c r="K54" s="102" t="s">
        <v>38</v>
      </c>
      <c r="M54" s="85" t="s">
        <v>3</v>
      </c>
      <c r="N54" s="29" t="s">
        <v>4</v>
      </c>
      <c r="O54" s="29" t="s">
        <v>5</v>
      </c>
      <c r="P54" s="30" t="s">
        <v>6</v>
      </c>
      <c r="Q54" s="86" t="s">
        <v>7</v>
      </c>
      <c r="R54" s="32" t="s">
        <v>8</v>
      </c>
      <c r="S54" s="32" t="s">
        <v>9</v>
      </c>
      <c r="T54" s="33" t="s">
        <v>29</v>
      </c>
      <c r="U54" s="33" t="s">
        <v>30</v>
      </c>
      <c r="V54" s="33" t="s">
        <v>32</v>
      </c>
      <c r="W54" s="102" t="s">
        <v>38</v>
      </c>
    </row>
    <row r="55" spans="1:23" ht="15.75" thickBot="1" x14ac:dyDescent="0.3">
      <c r="A55" s="38" t="s">
        <v>10</v>
      </c>
      <c r="B55" s="39"/>
      <c r="C55" s="39"/>
      <c r="D55" s="39"/>
      <c r="E55" s="39"/>
      <c r="F55" s="40"/>
      <c r="G55" s="40"/>
      <c r="H55" s="41"/>
      <c r="I55" s="87">
        <v>100.89</v>
      </c>
      <c r="J55" s="44">
        <v>107.483</v>
      </c>
      <c r="K55" s="107">
        <v>121.59099999999999</v>
      </c>
      <c r="M55" s="38" t="s">
        <v>10</v>
      </c>
      <c r="N55" s="39"/>
      <c r="O55" s="39"/>
      <c r="P55" s="39"/>
      <c r="Q55" s="39"/>
      <c r="R55" s="40"/>
      <c r="S55" s="40"/>
      <c r="T55" s="41"/>
      <c r="U55" s="87">
        <v>100.881</v>
      </c>
      <c r="V55" s="44">
        <v>110.679</v>
      </c>
      <c r="W55" s="107">
        <v>121.739</v>
      </c>
    </row>
    <row r="56" spans="1:23" x14ac:dyDescent="0.25">
      <c r="A56" s="47" t="s">
        <v>11</v>
      </c>
      <c r="B56" s="44"/>
      <c r="C56" s="44"/>
      <c r="D56" s="44"/>
      <c r="E56" s="44"/>
      <c r="F56" s="44"/>
      <c r="G56" s="41"/>
      <c r="H56" s="44"/>
      <c r="I56" s="44">
        <v>101.35</v>
      </c>
      <c r="J56" s="44">
        <v>108.94799999999999</v>
      </c>
      <c r="K56" s="100"/>
      <c r="M56" s="47" t="s">
        <v>11</v>
      </c>
      <c r="N56" s="44"/>
      <c r="O56" s="44"/>
      <c r="P56" s="44"/>
      <c r="Q56" s="44"/>
      <c r="R56" s="44"/>
      <c r="S56" s="41"/>
      <c r="T56" s="44"/>
      <c r="U56" s="44">
        <v>101.70699999999999</v>
      </c>
      <c r="V56" s="44">
        <v>111.702</v>
      </c>
      <c r="W56" s="100"/>
    </row>
    <row r="57" spans="1:23" x14ac:dyDescent="0.25">
      <c r="A57" s="47" t="s">
        <v>12</v>
      </c>
      <c r="B57" s="44"/>
      <c r="C57" s="44"/>
      <c r="D57" s="44"/>
      <c r="E57" s="44"/>
      <c r="F57" s="44"/>
      <c r="G57" s="41"/>
      <c r="H57" s="44"/>
      <c r="I57" s="44">
        <v>101.79600000000001</v>
      </c>
      <c r="J57" s="99">
        <v>110.113</v>
      </c>
      <c r="K57" s="100"/>
      <c r="M57" s="47" t="s">
        <v>12</v>
      </c>
      <c r="N57" s="44"/>
      <c r="O57" s="44"/>
      <c r="P57" s="44"/>
      <c r="Q57" s="44"/>
      <c r="R57" s="44"/>
      <c r="S57" s="41"/>
      <c r="T57" s="44"/>
      <c r="U57" s="44">
        <v>102.66</v>
      </c>
      <c r="V57" s="99">
        <v>113.57599999999999</v>
      </c>
      <c r="W57" s="100"/>
    </row>
    <row r="58" spans="1:23" x14ac:dyDescent="0.25">
      <c r="A58" s="47" t="s">
        <v>13</v>
      </c>
      <c r="B58" s="44"/>
      <c r="C58" s="44"/>
      <c r="D58" s="44"/>
      <c r="E58" s="44"/>
      <c r="F58" s="44"/>
      <c r="G58" s="41"/>
      <c r="H58" s="44"/>
      <c r="I58" s="44">
        <v>102.339</v>
      </c>
      <c r="J58" s="99">
        <v>111.366</v>
      </c>
      <c r="K58" s="100"/>
      <c r="M58" s="47" t="s">
        <v>13</v>
      </c>
      <c r="N58" s="44"/>
      <c r="O58" s="44"/>
      <c r="P58" s="44"/>
      <c r="Q58" s="44"/>
      <c r="R58" s="44"/>
      <c r="S58" s="41"/>
      <c r="T58" s="44"/>
      <c r="U58" s="44">
        <v>103.79</v>
      </c>
      <c r="V58" s="99">
        <v>114.54600000000001</v>
      </c>
      <c r="W58" s="100"/>
    </row>
    <row r="59" spans="1:23" x14ac:dyDescent="0.25">
      <c r="A59" s="47" t="s">
        <v>14</v>
      </c>
      <c r="B59" s="44"/>
      <c r="C59" s="44"/>
      <c r="D59" s="44"/>
      <c r="E59" s="44"/>
      <c r="F59" s="44"/>
      <c r="G59" s="41"/>
      <c r="H59" s="44"/>
      <c r="I59" s="44">
        <v>102.93899999999999</v>
      </c>
      <c r="J59" s="99">
        <v>112.369</v>
      </c>
      <c r="K59" s="100"/>
      <c r="M59" s="47" t="s">
        <v>14</v>
      </c>
      <c r="N59" s="44"/>
      <c r="O59" s="44"/>
      <c r="P59" s="44"/>
      <c r="Q59" s="44"/>
      <c r="R59" s="44"/>
      <c r="S59" s="41"/>
      <c r="T59" s="44"/>
      <c r="U59" s="44">
        <v>104.024</v>
      </c>
      <c r="V59" s="99">
        <v>114.419</v>
      </c>
      <c r="W59" s="100"/>
    </row>
    <row r="60" spans="1:23" x14ac:dyDescent="0.25">
      <c r="A60" s="47" t="s">
        <v>15</v>
      </c>
      <c r="B60" s="44"/>
      <c r="C60" s="44"/>
      <c r="D60" s="44"/>
      <c r="E60" s="44"/>
      <c r="F60" s="44"/>
      <c r="G60" s="41"/>
      <c r="H60" s="44"/>
      <c r="I60" s="44">
        <v>103.458</v>
      </c>
      <c r="J60" s="99">
        <v>112.625</v>
      </c>
      <c r="K60" s="100"/>
      <c r="M60" s="47" t="s">
        <v>15</v>
      </c>
      <c r="N60" s="44"/>
      <c r="O60" s="44"/>
      <c r="P60" s="44"/>
      <c r="Q60" s="44"/>
      <c r="R60" s="44"/>
      <c r="S60" s="41"/>
      <c r="T60" s="44"/>
      <c r="U60" s="44">
        <v>104.828</v>
      </c>
      <c r="V60" s="99">
        <v>114.794</v>
      </c>
      <c r="W60" s="100"/>
    </row>
    <row r="61" spans="1:23" x14ac:dyDescent="0.25">
      <c r="A61" s="47" t="s">
        <v>16</v>
      </c>
      <c r="B61" s="44"/>
      <c r="C61" s="44"/>
      <c r="D61" s="44"/>
      <c r="E61" s="44"/>
      <c r="F61" s="44"/>
      <c r="G61" s="41"/>
      <c r="H61" s="44"/>
      <c r="I61" s="44">
        <v>104.566</v>
      </c>
      <c r="J61" s="99">
        <v>113.883</v>
      </c>
      <c r="K61" s="100"/>
      <c r="M61" s="47" t="s">
        <v>16</v>
      </c>
      <c r="N61" s="44"/>
      <c r="O61" s="44"/>
      <c r="P61" s="44"/>
      <c r="Q61" s="44"/>
      <c r="R61" s="44"/>
      <c r="S61" s="41"/>
      <c r="T61" s="44"/>
      <c r="U61" s="44">
        <v>105.777</v>
      </c>
      <c r="V61" s="99">
        <v>115.426</v>
      </c>
      <c r="W61" s="100"/>
    </row>
    <row r="62" spans="1:23" x14ac:dyDescent="0.25">
      <c r="A62" s="47" t="s">
        <v>17</v>
      </c>
      <c r="B62" s="44"/>
      <c r="C62" s="44"/>
      <c r="D62" s="44"/>
      <c r="E62" s="44"/>
      <c r="F62" s="44"/>
      <c r="G62" s="41"/>
      <c r="H62" s="44"/>
      <c r="I62" s="44">
        <v>104.819</v>
      </c>
      <c r="J62" s="44">
        <v>114.10899999999999</v>
      </c>
      <c r="K62" s="100"/>
      <c r="M62" s="47" t="s">
        <v>17</v>
      </c>
      <c r="N62" s="44"/>
      <c r="O62" s="44"/>
      <c r="P62" s="44"/>
      <c r="Q62" s="44"/>
      <c r="R62" s="44"/>
      <c r="S62" s="41"/>
      <c r="T62" s="44"/>
      <c r="U62" s="44">
        <v>105.91500000000001</v>
      </c>
      <c r="V62" s="44">
        <v>116.069</v>
      </c>
      <c r="W62" s="100"/>
    </row>
    <row r="63" spans="1:23" x14ac:dyDescent="0.25">
      <c r="A63" s="47" t="s">
        <v>18</v>
      </c>
      <c r="B63" s="44"/>
      <c r="C63" s="44"/>
      <c r="D63" s="44"/>
      <c r="E63" s="44"/>
      <c r="F63" s="44"/>
      <c r="G63" s="41"/>
      <c r="H63" s="44"/>
      <c r="I63" s="44">
        <v>104.806</v>
      </c>
      <c r="J63" s="44">
        <v>114.258</v>
      </c>
      <c r="K63" s="100"/>
      <c r="M63" s="47" t="s">
        <v>18</v>
      </c>
      <c r="N63" s="44"/>
      <c r="O63" s="44"/>
      <c r="P63" s="44"/>
      <c r="Q63" s="44"/>
      <c r="R63" s="44"/>
      <c r="S63" s="41"/>
      <c r="T63" s="44"/>
      <c r="U63" s="44">
        <v>106.435</v>
      </c>
      <c r="V63" s="44">
        <v>116.52200000000001</v>
      </c>
      <c r="W63" s="100"/>
    </row>
    <row r="64" spans="1:23" x14ac:dyDescent="0.25">
      <c r="A64" s="47" t="s">
        <v>19</v>
      </c>
      <c r="B64" s="44"/>
      <c r="C64" s="44"/>
      <c r="D64" s="44"/>
      <c r="E64" s="44"/>
      <c r="F64" s="44"/>
      <c r="G64" s="41"/>
      <c r="H64" s="44"/>
      <c r="I64" s="44">
        <v>104.937</v>
      </c>
      <c r="J64" s="44">
        <v>115.491</v>
      </c>
      <c r="K64" s="100"/>
      <c r="M64" s="47" t="s">
        <v>19</v>
      </c>
      <c r="N64" s="44"/>
      <c r="O64" s="44"/>
      <c r="P64" s="44"/>
      <c r="Q64" s="44"/>
      <c r="R64" s="44"/>
      <c r="S64" s="41"/>
      <c r="T64" s="44"/>
      <c r="U64" s="44">
        <v>107.252</v>
      </c>
      <c r="V64" s="44">
        <v>117.386</v>
      </c>
      <c r="W64" s="100"/>
    </row>
    <row r="65" spans="1:23" x14ac:dyDescent="0.25">
      <c r="A65" s="47" t="s">
        <v>20</v>
      </c>
      <c r="B65" s="44"/>
      <c r="C65" s="44"/>
      <c r="D65" s="44"/>
      <c r="E65" s="44"/>
      <c r="F65" s="45"/>
      <c r="G65" s="41"/>
      <c r="H65" s="44"/>
      <c r="I65" s="44">
        <v>105.14700000000001</v>
      </c>
      <c r="J65" s="44">
        <v>115.914</v>
      </c>
      <c r="K65" s="100"/>
      <c r="M65" s="47" t="s">
        <v>20</v>
      </c>
      <c r="N65" s="44"/>
      <c r="O65" s="44"/>
      <c r="P65" s="44"/>
      <c r="Q65" s="44"/>
      <c r="R65" s="45"/>
      <c r="S65" s="41"/>
      <c r="T65" s="44"/>
      <c r="U65" s="44">
        <v>107.822</v>
      </c>
      <c r="V65" s="44">
        <v>117.884</v>
      </c>
      <c r="W65" s="100"/>
    </row>
    <row r="66" spans="1:23" ht="15.75" thickBot="1" x14ac:dyDescent="0.3">
      <c r="A66" s="49" t="s">
        <v>21</v>
      </c>
      <c r="B66" s="50"/>
      <c r="C66" s="50"/>
      <c r="D66" s="50"/>
      <c r="E66" s="50"/>
      <c r="F66" s="50"/>
      <c r="G66" s="51"/>
      <c r="H66" s="44"/>
      <c r="I66" s="44">
        <v>105.55800000000001</v>
      </c>
      <c r="J66" s="44">
        <v>115.82599999999999</v>
      </c>
      <c r="K66" s="101"/>
      <c r="M66" s="49" t="s">
        <v>21</v>
      </c>
      <c r="N66" s="50"/>
      <c r="O66" s="50"/>
      <c r="P66" s="50"/>
      <c r="Q66" s="50"/>
      <c r="R66" s="50"/>
      <c r="S66" s="51"/>
      <c r="T66" s="44"/>
      <c r="U66" s="44">
        <v>108.41500000000001</v>
      </c>
      <c r="V66" s="44">
        <v>118.003</v>
      </c>
      <c r="W66" s="101"/>
    </row>
  </sheetData>
  <sheetProtection algorithmName="SHA-512" hashValue="vILT1DKDlU3z0f7tViGvefb3zuIcVu2ewE3WCf8gcZ4b8ItSZtIDXHNke4am74XQoPU4KNjVEiiBk4nei04FZg==" saltValue="6I1hFtYIbe9CzDCUIYMc+w==" spinCount="100000" sheet="1" objects="1" scenarios="1"/>
  <mergeCells count="13">
    <mergeCell ref="E45:S50"/>
    <mergeCell ref="A38:I43"/>
    <mergeCell ref="M38:U43"/>
    <mergeCell ref="A52:K52"/>
    <mergeCell ref="M52:W52"/>
    <mergeCell ref="A1:AE1"/>
    <mergeCell ref="A22:I22"/>
    <mergeCell ref="M22:U22"/>
    <mergeCell ref="Z22:AB22"/>
    <mergeCell ref="B3:AG4"/>
    <mergeCell ref="A6:K6"/>
    <mergeCell ref="M6:W6"/>
    <mergeCell ref="Y6:AI6"/>
  </mergeCells>
  <pageMargins left="0.7" right="0.7" top="0.75" bottom="0.75" header="0.3" footer="0.3"/>
  <pageSetup orientation="portrait" r:id="rId1"/>
  <ignoredErrors>
    <ignoredError sqref="M10:V10 V11:V14 J11:J16 J10 V15:V19 J17:J20 J9 M9:V9" calculatedColumn="1"/>
  </ignoredErrors>
  <legacyDrawing r:id="rId2"/>
  <tableParts count="6">
    <tablePart r:id="rId3"/>
    <tablePart r:id="rId4"/>
    <tablePart r:id="rId5"/>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Índices de Actualización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Baquero Moreno</dc:creator>
  <cp:lastModifiedBy>Juan Leonardi Ramirez Granados</cp:lastModifiedBy>
  <dcterms:created xsi:type="dcterms:W3CDTF">2019-02-27T19:15:10Z</dcterms:created>
  <dcterms:modified xsi:type="dcterms:W3CDTF">2023-03-14T15:31:00Z</dcterms:modified>
</cp:coreProperties>
</file>